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Lars_\Schuleneu\6_Homepage\6.2_aktuelles\"/>
    </mc:Choice>
  </mc:AlternateContent>
  <xr:revisionPtr revIDLastSave="0" documentId="8_{259733A0-95AB-4412-960F-43FB6C6D6557}" xr6:coauthVersionLast="36" xr6:coauthVersionMax="36" xr10:uidLastSave="{00000000-0000-0000-0000-000000000000}"/>
  <workbookProtection workbookAlgorithmName="SHA-512" workbookHashValue="4fOxWeN/kl2aYEOFvNRTvMVAg+JwpLRzp8/I0t34Amfhl2LRwZjVOdHvcjmc8ynTsswOxSXA82s7w91+aD7Chg==" workbookSaltValue="yTuSSl+gOtIip0re27Xz6Q==" workbookSpinCount="100000" lockStructure="1"/>
  <bookViews>
    <workbookView xWindow="4260" yWindow="2688" windowWidth="27588" windowHeight="14580" tabRatio="853" firstSheet="1" activeTab="1" xr2:uid="{00000000-000D-0000-FFFF-FFFF00000000}"/>
  </bookViews>
  <sheets>
    <sheet name="Quellen" sheetId="21" state="hidden" r:id="rId1"/>
    <sheet name="Angaben-Oplysninger" sheetId="35" r:id="rId2"/>
    <sheet name="Übersicht-Overblik" sheetId="65" r:id="rId3"/>
    <sheet name="Leadpartner" sheetId="20" r:id="rId4"/>
    <sheet name="Projektpartner 1" sheetId="51" r:id="rId5"/>
    <sheet name="Projektpartner 2" sheetId="52" r:id="rId6"/>
    <sheet name="Projektpartner 3" sheetId="53" r:id="rId7"/>
    <sheet name="Projektpartner 4" sheetId="54" r:id="rId8"/>
    <sheet name="Projektpartner 5" sheetId="55" r:id="rId9"/>
    <sheet name="Projektpartner 6" sheetId="56" r:id="rId10"/>
    <sheet name="Projektpartner 7" sheetId="57" r:id="rId11"/>
    <sheet name="Projektpartner 8" sheetId="58" r:id="rId12"/>
  </sheets>
  <definedNames>
    <definedName name="_xlnm._FilterDatabase" localSheetId="3" hidden="1">Quellen!#REF!</definedName>
    <definedName name="_xlnm._FilterDatabase" localSheetId="4" hidden="1">Quellen!#REF!</definedName>
    <definedName name="_xlnm._FilterDatabase" localSheetId="5" hidden="1">Quellen!#REF!</definedName>
    <definedName name="_xlnm._FilterDatabase" localSheetId="6" hidden="1">Quellen!#REF!</definedName>
    <definedName name="_xlnm._FilterDatabase" localSheetId="7" hidden="1">Quellen!#REF!</definedName>
    <definedName name="_xlnm._FilterDatabase" localSheetId="8" hidden="1">Quellen!#REF!</definedName>
    <definedName name="_xlnm._FilterDatabase" localSheetId="9" hidden="1">Quellen!#REF!</definedName>
    <definedName name="_xlnm._FilterDatabase" localSheetId="10" hidden="1">Quellen!#REF!</definedName>
    <definedName name="_xlnm._FilterDatabase" localSheetId="11" hidden="1">Quellen!#REF!</definedName>
    <definedName name="_xlnm.Print_Area" localSheetId="1">'Angaben-Oplysninger'!$A$1:$F$31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1" i="58" l="1"/>
  <c r="K30" i="58"/>
  <c r="K29" i="58"/>
  <c r="K32" i="58"/>
  <c r="K31" i="57"/>
  <c r="K30" i="57"/>
  <c r="K32" i="57" s="1"/>
  <c r="K29" i="57"/>
  <c r="K31" i="56"/>
  <c r="K30" i="56"/>
  <c r="K29" i="56"/>
  <c r="K32" i="56"/>
  <c r="I59" i="58"/>
  <c r="J59" i="58"/>
  <c r="L58" i="58"/>
  <c r="I59" i="57"/>
  <c r="J59" i="57"/>
  <c r="K59" i="57"/>
  <c r="I59" i="56"/>
  <c r="J59" i="56"/>
  <c r="K59" i="56"/>
  <c r="I59" i="55"/>
  <c r="J59" i="55"/>
  <c r="K59" i="55"/>
  <c r="I59" i="54"/>
  <c r="J59" i="54"/>
  <c r="K59" i="54"/>
  <c r="I59" i="53"/>
  <c r="J59" i="53"/>
  <c r="K59" i="53"/>
  <c r="L58" i="55"/>
  <c r="L58" i="56"/>
  <c r="L58" i="57"/>
  <c r="L58" i="54"/>
  <c r="L58" i="53"/>
  <c r="K31" i="55"/>
  <c r="K30" i="55"/>
  <c r="K29" i="55"/>
  <c r="K32" i="55" s="1"/>
  <c r="K31" i="54"/>
  <c r="K30" i="54"/>
  <c r="K29" i="54"/>
  <c r="K32" i="54" s="1"/>
  <c r="K31" i="53"/>
  <c r="K32" i="53" s="1"/>
  <c r="K30" i="53"/>
  <c r="K29" i="53"/>
  <c r="K31" i="20"/>
  <c r="K30" i="20"/>
  <c r="K29" i="20"/>
  <c r="K32" i="20" s="1"/>
  <c r="K31" i="51"/>
  <c r="K30" i="51"/>
  <c r="K29" i="51"/>
  <c r="K32" i="51" s="1"/>
  <c r="K31" i="52"/>
  <c r="K30" i="52"/>
  <c r="K29" i="52"/>
  <c r="L58" i="52"/>
  <c r="L58" i="51"/>
  <c r="L58" i="20"/>
  <c r="K32" i="52"/>
  <c r="H55" i="65"/>
  <c r="F19" i="65"/>
  <c r="I19" i="65"/>
  <c r="H9" i="65" s="1"/>
  <c r="I32" i="20"/>
  <c r="F39" i="20" s="1"/>
  <c r="H54" i="65"/>
  <c r="H63" i="65" s="1"/>
  <c r="C55" i="65"/>
  <c r="C56" i="65"/>
  <c r="C57" i="65"/>
  <c r="C58" i="65"/>
  <c r="C59" i="65"/>
  <c r="H59" i="65"/>
  <c r="H58" i="65"/>
  <c r="H57" i="65"/>
  <c r="H56" i="65"/>
  <c r="J86" i="65"/>
  <c r="I86" i="65"/>
  <c r="H86" i="65"/>
  <c r="G86" i="65"/>
  <c r="C86" i="65" s="1"/>
  <c r="F86" i="65"/>
  <c r="J85" i="65"/>
  <c r="I85" i="65"/>
  <c r="H85" i="65"/>
  <c r="G85" i="65"/>
  <c r="F85" i="65"/>
  <c r="J84" i="65"/>
  <c r="I84" i="65"/>
  <c r="C84" i="65" s="1"/>
  <c r="H84" i="65"/>
  <c r="G84" i="65"/>
  <c r="F84" i="65"/>
  <c r="J83" i="65"/>
  <c r="I83" i="65"/>
  <c r="H83" i="65"/>
  <c r="C83" i="65" s="1"/>
  <c r="G83" i="65"/>
  <c r="F83" i="65"/>
  <c r="J82" i="65"/>
  <c r="I82" i="65"/>
  <c r="H82" i="65"/>
  <c r="G82" i="65"/>
  <c r="F82" i="65"/>
  <c r="C82" i="65" s="1"/>
  <c r="J81" i="65"/>
  <c r="I81" i="65"/>
  <c r="H81" i="65"/>
  <c r="C81" i="65" s="1"/>
  <c r="G81" i="65"/>
  <c r="F81" i="65"/>
  <c r="J80" i="65"/>
  <c r="I80" i="65"/>
  <c r="H80" i="65"/>
  <c r="G80" i="65"/>
  <c r="F80" i="65"/>
  <c r="J79" i="65"/>
  <c r="I79" i="65"/>
  <c r="H79" i="65"/>
  <c r="G79" i="65"/>
  <c r="F79" i="65"/>
  <c r="J78" i="65"/>
  <c r="I78" i="65"/>
  <c r="H78" i="65"/>
  <c r="G78" i="65"/>
  <c r="F78" i="65"/>
  <c r="C72" i="65"/>
  <c r="C71" i="65"/>
  <c r="C70" i="65"/>
  <c r="C69" i="65"/>
  <c r="C68" i="65"/>
  <c r="H62" i="65"/>
  <c r="C62" i="65"/>
  <c r="H61" i="65"/>
  <c r="C61" i="65"/>
  <c r="H60" i="65"/>
  <c r="C60" i="65"/>
  <c r="H27" i="65"/>
  <c r="F27" i="65"/>
  <c r="J26" i="65"/>
  <c r="H26" i="65"/>
  <c r="H28" i="65" s="1"/>
  <c r="F26" i="65"/>
  <c r="F2" i="65"/>
  <c r="C78" i="65"/>
  <c r="C80" i="65"/>
  <c r="C79" i="65"/>
  <c r="C85" i="65"/>
  <c r="F28" i="65"/>
  <c r="D13" i="35"/>
  <c r="C54" i="65" s="1"/>
  <c r="N4" i="21"/>
  <c r="D4" i="52"/>
  <c r="D4" i="51"/>
  <c r="D5" i="58"/>
  <c r="D4" i="58"/>
  <c r="D3" i="58"/>
  <c r="H17" i="58"/>
  <c r="J17" i="58" s="1"/>
  <c r="P53" i="58"/>
  <c r="I32" i="58"/>
  <c r="F39" i="58"/>
  <c r="H39" i="58" s="1"/>
  <c r="H4" i="58"/>
  <c r="D2" i="58"/>
  <c r="D5" i="57"/>
  <c r="D4" i="57"/>
  <c r="D3" i="57"/>
  <c r="H17" i="57" s="1"/>
  <c r="J17" i="57" s="1"/>
  <c r="P53" i="57"/>
  <c r="F61" i="65" s="1"/>
  <c r="I32" i="57"/>
  <c r="F39" i="57" s="1"/>
  <c r="H39" i="57" s="1"/>
  <c r="H4" i="57"/>
  <c r="D2" i="57"/>
  <c r="D5" i="56"/>
  <c r="D4" i="56"/>
  <c r="D3" i="56"/>
  <c r="H10" i="56" s="1"/>
  <c r="J10" i="56" s="1"/>
  <c r="I13" i="56" s="1"/>
  <c r="D5" i="55"/>
  <c r="D4" i="55"/>
  <c r="D3" i="55"/>
  <c r="H19" i="55" s="1"/>
  <c r="J19" i="55" s="1"/>
  <c r="P53" i="56"/>
  <c r="M45" i="56" s="1"/>
  <c r="O44" i="56" s="1"/>
  <c r="I32" i="56"/>
  <c r="F39" i="56" s="1"/>
  <c r="H39" i="56" s="1"/>
  <c r="H4" i="56"/>
  <c r="D2" i="56"/>
  <c r="P53" i="55"/>
  <c r="F59" i="65" s="1"/>
  <c r="I32" i="55"/>
  <c r="F39" i="55" s="1"/>
  <c r="H39" i="55" s="1"/>
  <c r="H4" i="55"/>
  <c r="D2" i="55"/>
  <c r="D5" i="54"/>
  <c r="D4" i="54"/>
  <c r="D3" i="54"/>
  <c r="H10" i="54"/>
  <c r="J10" i="54" s="1"/>
  <c r="D5" i="53"/>
  <c r="D4" i="53"/>
  <c r="D3" i="53"/>
  <c r="H19" i="53" s="1"/>
  <c r="J19" i="53" s="1"/>
  <c r="H10" i="53"/>
  <c r="J10" i="53" s="1"/>
  <c r="P53" i="54"/>
  <c r="I32" i="54"/>
  <c r="F39" i="54"/>
  <c r="H39" i="54"/>
  <c r="H4" i="54"/>
  <c r="D2" i="54"/>
  <c r="P53" i="53"/>
  <c r="I32" i="53"/>
  <c r="F39" i="53" s="1"/>
  <c r="H39" i="53" s="1"/>
  <c r="H4" i="53"/>
  <c r="D2" i="53"/>
  <c r="D5" i="52"/>
  <c r="D3" i="52"/>
  <c r="H12" i="52" s="1"/>
  <c r="J12" i="52" s="1"/>
  <c r="P53" i="52"/>
  <c r="M45" i="52" s="1"/>
  <c r="I32" i="52"/>
  <c r="F39" i="52" s="1"/>
  <c r="H39" i="52" s="1"/>
  <c r="H4" i="52"/>
  <c r="D2" i="52"/>
  <c r="D5" i="51"/>
  <c r="D3" i="51"/>
  <c r="H19" i="51" s="1"/>
  <c r="J19" i="51" s="1"/>
  <c r="P53" i="51"/>
  <c r="M45" i="51" s="1"/>
  <c r="I32" i="51"/>
  <c r="F39" i="51" s="1"/>
  <c r="H39" i="51" s="1"/>
  <c r="H4" i="51"/>
  <c r="D2" i="51"/>
  <c r="F62" i="65"/>
  <c r="M45" i="58"/>
  <c r="O44" i="58" s="1"/>
  <c r="M45" i="57"/>
  <c r="O44" i="57" s="1"/>
  <c r="H12" i="58"/>
  <c r="J12" i="58" s="1"/>
  <c r="F58" i="65"/>
  <c r="M45" i="54"/>
  <c r="M45" i="55"/>
  <c r="O44" i="55" s="1"/>
  <c r="F57" i="65"/>
  <c r="M45" i="53"/>
  <c r="F56" i="65"/>
  <c r="H17" i="53"/>
  <c r="J17" i="53" s="1"/>
  <c r="H18" i="52"/>
  <c r="J18" i="52" s="1"/>
  <c r="H19" i="52"/>
  <c r="J19" i="52" s="1"/>
  <c r="H11" i="56"/>
  <c r="H10" i="55"/>
  <c r="H19" i="54"/>
  <c r="J19" i="54" s="1"/>
  <c r="H10" i="58"/>
  <c r="J10" i="58" s="1"/>
  <c r="H17" i="55"/>
  <c r="J17" i="55"/>
  <c r="I20" i="55" s="1"/>
  <c r="H19" i="58"/>
  <c r="J19" i="58" s="1"/>
  <c r="H10" i="57"/>
  <c r="J10" i="57" s="1"/>
  <c r="I13" i="57" s="1"/>
  <c r="H19" i="57"/>
  <c r="J19" i="57"/>
  <c r="H12" i="57"/>
  <c r="J12" i="57" s="1"/>
  <c r="H19" i="56"/>
  <c r="H12" i="56"/>
  <c r="J12" i="56" s="1"/>
  <c r="H12" i="53"/>
  <c r="J12" i="53" s="1"/>
  <c r="H11" i="58"/>
  <c r="H18" i="58"/>
  <c r="J18" i="58" s="1"/>
  <c r="H11" i="57"/>
  <c r="H18" i="57"/>
  <c r="J18" i="57" s="1"/>
  <c r="H11" i="55"/>
  <c r="H18" i="55"/>
  <c r="J18" i="55"/>
  <c r="O44" i="54"/>
  <c r="J58" i="65"/>
  <c r="H11" i="54"/>
  <c r="J11" i="54" s="1"/>
  <c r="H18" i="54"/>
  <c r="J18" i="54"/>
  <c r="H12" i="54"/>
  <c r="H17" i="54"/>
  <c r="J17" i="54" s="1"/>
  <c r="H18" i="53"/>
  <c r="J18" i="53" s="1"/>
  <c r="H11" i="52"/>
  <c r="J11" i="52" s="1"/>
  <c r="J19" i="56"/>
  <c r="O44" i="53"/>
  <c r="J57" i="65" s="1"/>
  <c r="J10" i="55"/>
  <c r="J11" i="56"/>
  <c r="J11" i="58"/>
  <c r="J11" i="57"/>
  <c r="J11" i="55"/>
  <c r="J12" i="54"/>
  <c r="K59" i="58"/>
  <c r="H59" i="58"/>
  <c r="H59" i="55"/>
  <c r="H59" i="56"/>
  <c r="N45" i="57"/>
  <c r="H59" i="57"/>
  <c r="H59" i="54"/>
  <c r="N45" i="55"/>
  <c r="N45" i="54"/>
  <c r="N45" i="56"/>
  <c r="N45" i="58"/>
  <c r="H59" i="53"/>
  <c r="N45" i="53"/>
  <c r="D4" i="20"/>
  <c r="D2" i="20"/>
  <c r="D3" i="20"/>
  <c r="H19" i="20" s="1"/>
  <c r="J19" i="20" s="1"/>
  <c r="N44" i="58"/>
  <c r="N44" i="57"/>
  <c r="N44" i="56"/>
  <c r="N44" i="55"/>
  <c r="N44" i="54"/>
  <c r="H18" i="20"/>
  <c r="J18" i="20" s="1"/>
  <c r="J27" i="65"/>
  <c r="J28" i="65" s="1"/>
  <c r="N44" i="53"/>
  <c r="L27" i="65"/>
  <c r="H4" i="20"/>
  <c r="F24" i="35"/>
  <c r="F23" i="35"/>
  <c r="F22" i="35"/>
  <c r="P53" i="20"/>
  <c r="D5" i="20"/>
  <c r="H11" i="20"/>
  <c r="J11" i="20" s="1"/>
  <c r="I13" i="54" l="1"/>
  <c r="H24" i="55"/>
  <c r="H25" i="55" s="1"/>
  <c r="G37" i="55" s="1"/>
  <c r="G36" i="55"/>
  <c r="J61" i="65"/>
  <c r="F14" i="65"/>
  <c r="H39" i="20"/>
  <c r="J14" i="65" s="1"/>
  <c r="J62" i="65"/>
  <c r="G24" i="57"/>
  <c r="F36" i="57"/>
  <c r="J59" i="65"/>
  <c r="I13" i="55"/>
  <c r="F36" i="56"/>
  <c r="G24" i="56"/>
  <c r="I20" i="53"/>
  <c r="J60" i="65"/>
  <c r="I20" i="54"/>
  <c r="I13" i="58"/>
  <c r="I20" i="57"/>
  <c r="I20" i="58"/>
  <c r="F60" i="65"/>
  <c r="H11" i="53"/>
  <c r="J11" i="53" s="1"/>
  <c r="I13" i="53" s="1"/>
  <c r="H18" i="56"/>
  <c r="J18" i="56" s="1"/>
  <c r="L26" i="65"/>
  <c r="L28" i="65" s="1"/>
  <c r="H10" i="20"/>
  <c r="J10" i="20" s="1"/>
  <c r="I13" i="20" s="1"/>
  <c r="H17" i="56"/>
  <c r="J17" i="56" s="1"/>
  <c r="H10" i="51"/>
  <c r="J10" i="51" s="1"/>
  <c r="I13" i="51" s="1"/>
  <c r="H12" i="20"/>
  <c r="J12" i="20" s="1"/>
  <c r="H18" i="51"/>
  <c r="J18" i="51" s="1"/>
  <c r="H17" i="51"/>
  <c r="J17" i="51" s="1"/>
  <c r="H17" i="52"/>
  <c r="J17" i="52" s="1"/>
  <c r="I20" i="52" s="1"/>
  <c r="H17" i="20"/>
  <c r="J17" i="20" s="1"/>
  <c r="I20" i="20" s="1"/>
  <c r="H11" i="51"/>
  <c r="J11" i="51" s="1"/>
  <c r="H12" i="55"/>
  <c r="J12" i="55" s="1"/>
  <c r="H12" i="51"/>
  <c r="J12" i="51" s="1"/>
  <c r="H10" i="52"/>
  <c r="J10" i="52" s="1"/>
  <c r="I13" i="52" s="1"/>
  <c r="F55" i="65"/>
  <c r="O44" i="52"/>
  <c r="F18" i="65"/>
  <c r="I18" i="65" s="1"/>
  <c r="O44" i="51"/>
  <c r="M45" i="20"/>
  <c r="F54" i="65"/>
  <c r="F36" i="53" l="1"/>
  <c r="G24" i="53"/>
  <c r="G25" i="56"/>
  <c r="I20" i="56"/>
  <c r="F36" i="55"/>
  <c r="G24" i="55"/>
  <c r="G24" i="51"/>
  <c r="F36" i="51"/>
  <c r="H36" i="57"/>
  <c r="G25" i="57"/>
  <c r="I24" i="57"/>
  <c r="F36" i="52"/>
  <c r="G24" i="52"/>
  <c r="G36" i="57"/>
  <c r="H24" i="57"/>
  <c r="H25" i="57" s="1"/>
  <c r="G37" i="57" s="1"/>
  <c r="G36" i="58"/>
  <c r="H24" i="58"/>
  <c r="H25" i="58" s="1"/>
  <c r="G37" i="58" s="1"/>
  <c r="H24" i="20"/>
  <c r="H25" i="20" s="1"/>
  <c r="G37" i="20" s="1"/>
  <c r="G36" i="20"/>
  <c r="H24" i="52"/>
  <c r="H25" i="52" s="1"/>
  <c r="G37" i="52" s="1"/>
  <c r="G36" i="52"/>
  <c r="F36" i="58"/>
  <c r="G24" i="58"/>
  <c r="H24" i="54"/>
  <c r="H25" i="54" s="1"/>
  <c r="G37" i="54" s="1"/>
  <c r="G36" i="54"/>
  <c r="G24" i="20"/>
  <c r="F36" i="20"/>
  <c r="I20" i="51"/>
  <c r="G38" i="55"/>
  <c r="G40" i="55"/>
  <c r="H24" i="53"/>
  <c r="H25" i="53" s="1"/>
  <c r="G37" i="53" s="1"/>
  <c r="G36" i="53"/>
  <c r="F36" i="54"/>
  <c r="G24" i="54"/>
  <c r="F63" i="65"/>
  <c r="J56" i="65"/>
  <c r="J55" i="65"/>
  <c r="O44" i="20"/>
  <c r="I24" i="55" l="1"/>
  <c r="G25" i="55"/>
  <c r="G25" i="20"/>
  <c r="I24" i="20"/>
  <c r="F37" i="57"/>
  <c r="I25" i="57"/>
  <c r="G40" i="54"/>
  <c r="G38" i="54"/>
  <c r="H36" i="58"/>
  <c r="G25" i="58"/>
  <c r="I24" i="58"/>
  <c r="G25" i="51"/>
  <c r="H36" i="54"/>
  <c r="H36" i="55"/>
  <c r="G40" i="58"/>
  <c r="G38" i="58"/>
  <c r="G38" i="20"/>
  <c r="G40" i="20"/>
  <c r="G40" i="53"/>
  <c r="G38" i="53"/>
  <c r="H24" i="56"/>
  <c r="G36" i="56"/>
  <c r="G40" i="57"/>
  <c r="G38" i="57"/>
  <c r="I24" i="54"/>
  <c r="G25" i="54"/>
  <c r="I24" i="52"/>
  <c r="G25" i="52"/>
  <c r="F37" i="56"/>
  <c r="G38" i="52"/>
  <c r="G40" i="52"/>
  <c r="H24" i="51"/>
  <c r="H25" i="51" s="1"/>
  <c r="G37" i="51" s="1"/>
  <c r="G36" i="51"/>
  <c r="H36" i="52"/>
  <c r="I24" i="53"/>
  <c r="G25" i="53"/>
  <c r="F12" i="65"/>
  <c r="H36" i="20"/>
  <c r="H36" i="53"/>
  <c r="J54" i="65"/>
  <c r="J63" i="65" s="1"/>
  <c r="F20" i="65"/>
  <c r="I25" i="58" l="1"/>
  <c r="F37" i="58"/>
  <c r="G40" i="51"/>
  <c r="G38" i="51"/>
  <c r="F40" i="56"/>
  <c r="F38" i="56"/>
  <c r="H37" i="57"/>
  <c r="H40" i="57" s="1"/>
  <c r="F40" i="57"/>
  <c r="F38" i="57"/>
  <c r="H38" i="57" s="1"/>
  <c r="H12" i="65"/>
  <c r="F37" i="54"/>
  <c r="I25" i="54"/>
  <c r="F37" i="20"/>
  <c r="I25" i="20"/>
  <c r="F37" i="55"/>
  <c r="I25" i="55"/>
  <c r="H25" i="56"/>
  <c r="I24" i="56"/>
  <c r="F37" i="52"/>
  <c r="I25" i="52"/>
  <c r="F37" i="53"/>
  <c r="I25" i="53"/>
  <c r="I24" i="51"/>
  <c r="H36" i="51"/>
  <c r="J12" i="65" s="1"/>
  <c r="H36" i="56"/>
  <c r="F37" i="51"/>
  <c r="I25" i="51"/>
  <c r="I20" i="65"/>
  <c r="F21" i="65"/>
  <c r="H37" i="54" l="1"/>
  <c r="H40" i="54" s="1"/>
  <c r="F38" i="54"/>
  <c r="H38" i="54" s="1"/>
  <c r="F40" i="54"/>
  <c r="H37" i="51"/>
  <c r="F40" i="51"/>
  <c r="F38" i="51"/>
  <c r="H38" i="51" s="1"/>
  <c r="H37" i="53"/>
  <c r="H40" i="53" s="1"/>
  <c r="F38" i="53"/>
  <c r="H38" i="53" s="1"/>
  <c r="F40" i="53"/>
  <c r="H37" i="52"/>
  <c r="H40" i="52" s="1"/>
  <c r="F40" i="52"/>
  <c r="F38" i="52"/>
  <c r="H38" i="52" s="1"/>
  <c r="G37" i="56"/>
  <c r="I25" i="56"/>
  <c r="G59" i="57"/>
  <c r="L59" i="57" s="1"/>
  <c r="I44" i="57"/>
  <c r="L61" i="65"/>
  <c r="E44" i="57"/>
  <c r="H37" i="55"/>
  <c r="H40" i="55" s="1"/>
  <c r="F40" i="55"/>
  <c r="F38" i="55"/>
  <c r="H38" i="55" s="1"/>
  <c r="H37" i="58"/>
  <c r="H40" i="58" s="1"/>
  <c r="F38" i="58"/>
  <c r="H38" i="58" s="1"/>
  <c r="F40" i="58"/>
  <c r="H37" i="20"/>
  <c r="F13" i="65"/>
  <c r="F38" i="20"/>
  <c r="H38" i="20" s="1"/>
  <c r="F40" i="20"/>
  <c r="F15" i="65" s="1"/>
  <c r="H40" i="51"/>
  <c r="I21" i="65"/>
  <c r="L9" i="65" s="1"/>
  <c r="H13" i="65" l="1"/>
  <c r="G38" i="56"/>
  <c r="H38" i="56" s="1"/>
  <c r="G40" i="56"/>
  <c r="H15" i="65" s="1"/>
  <c r="H37" i="56"/>
  <c r="H40" i="56" s="1"/>
  <c r="K59" i="51"/>
  <c r="J59" i="51"/>
  <c r="I44" i="51"/>
  <c r="E44" i="51"/>
  <c r="I59" i="51"/>
  <c r="L55" i="65"/>
  <c r="H59" i="51"/>
  <c r="G59" i="51"/>
  <c r="L59" i="51" s="1"/>
  <c r="G59" i="53"/>
  <c r="L59" i="53" s="1"/>
  <c r="I44" i="53"/>
  <c r="L57" i="65"/>
  <c r="E44" i="53"/>
  <c r="I44" i="52"/>
  <c r="E44" i="52"/>
  <c r="J59" i="52"/>
  <c r="L56" i="65"/>
  <c r="H59" i="52"/>
  <c r="K59" i="52"/>
  <c r="I59" i="52"/>
  <c r="G59" i="52"/>
  <c r="L59" i="52" s="1"/>
  <c r="J13" i="65"/>
  <c r="L32" i="65" s="1"/>
  <c r="H40" i="20"/>
  <c r="J15" i="65"/>
  <c r="I44" i="58"/>
  <c r="E44" i="58"/>
  <c r="G59" i="58"/>
  <c r="L59" i="58" s="1"/>
  <c r="L62" i="65"/>
  <c r="E44" i="55"/>
  <c r="L59" i="65"/>
  <c r="I44" i="55"/>
  <c r="G59" i="55"/>
  <c r="L59" i="55" s="1"/>
  <c r="K45" i="57"/>
  <c r="M44" i="57"/>
  <c r="H3" i="57"/>
  <c r="Q44" i="57"/>
  <c r="I44" i="54"/>
  <c r="G59" i="54"/>
  <c r="L59" i="54" s="1"/>
  <c r="E44" i="54"/>
  <c r="L58" i="65"/>
  <c r="D9" i="65" l="1"/>
  <c r="I22" i="65"/>
  <c r="M44" i="51"/>
  <c r="N44" i="51" s="1"/>
  <c r="K45" i="51"/>
  <c r="H3" i="51"/>
  <c r="N45" i="51"/>
  <c r="Q44" i="51"/>
  <c r="K45" i="55"/>
  <c r="H3" i="55"/>
  <c r="M44" i="55"/>
  <c r="Q44" i="55"/>
  <c r="I44" i="20"/>
  <c r="H64" i="65" s="1"/>
  <c r="L54" i="65"/>
  <c r="L63" i="65" s="1"/>
  <c r="N63" i="65" s="1"/>
  <c r="J59" i="20"/>
  <c r="M71" i="65" s="1"/>
  <c r="K71" i="65" s="1"/>
  <c r="G59" i="20"/>
  <c r="K59" i="20"/>
  <c r="M72" i="65" s="1"/>
  <c r="K72" i="65" s="1"/>
  <c r="I59" i="20"/>
  <c r="M70" i="65" s="1"/>
  <c r="K70" i="65" s="1"/>
  <c r="H59" i="20"/>
  <c r="M69" i="65" s="1"/>
  <c r="K69" i="65" s="1"/>
  <c r="E44" i="20"/>
  <c r="K45" i="58"/>
  <c r="M44" i="58"/>
  <c r="H3" i="58"/>
  <c r="Q44" i="58"/>
  <c r="M44" i="54"/>
  <c r="K45" i="54"/>
  <c r="Q44" i="54"/>
  <c r="H3" i="54"/>
  <c r="K45" i="53"/>
  <c r="M44" i="53"/>
  <c r="H3" i="53"/>
  <c r="Q44" i="53"/>
  <c r="H2" i="57"/>
  <c r="H5" i="57" s="1"/>
  <c r="N61" i="65"/>
  <c r="K45" i="52"/>
  <c r="H3" i="52"/>
  <c r="M44" i="52"/>
  <c r="N44" i="52" s="1"/>
  <c r="N45" i="52"/>
  <c r="Q44" i="52"/>
  <c r="I44" i="56"/>
  <c r="L60" i="65"/>
  <c r="G59" i="56"/>
  <c r="L59" i="56" s="1"/>
  <c r="E44" i="56"/>
  <c r="H2" i="53" l="1"/>
  <c r="H5" i="53" s="1"/>
  <c r="N57" i="65"/>
  <c r="L59" i="20"/>
  <c r="M68" i="65"/>
  <c r="M44" i="56"/>
  <c r="K45" i="56"/>
  <c r="H3" i="56"/>
  <c r="Q44" i="56"/>
  <c r="H2" i="55"/>
  <c r="H5" i="55" s="1"/>
  <c r="N59" i="65"/>
  <c r="H2" i="54"/>
  <c r="H5" i="54" s="1"/>
  <c r="N58" i="65"/>
  <c r="N62" i="65"/>
  <c r="H2" i="58"/>
  <c r="H5" i="58" s="1"/>
  <c r="N55" i="65"/>
  <c r="H2" i="51"/>
  <c r="H5" i="51" s="1"/>
  <c r="M44" i="20"/>
  <c r="N44" i="20" s="1"/>
  <c r="H3" i="20"/>
  <c r="K45" i="20"/>
  <c r="N45" i="20"/>
  <c r="Q44" i="20"/>
  <c r="H2" i="52"/>
  <c r="H5" i="52" s="1"/>
  <c r="N56" i="65"/>
  <c r="N64" i="65"/>
  <c r="H2" i="56" l="1"/>
  <c r="H5" i="56" s="1"/>
  <c r="N60" i="65"/>
  <c r="M73" i="65"/>
  <c r="K68" i="65"/>
  <c r="K73" i="65" s="1"/>
  <c r="H2" i="20"/>
  <c r="H5" i="20" s="1"/>
  <c r="N54" i="65"/>
</calcChain>
</file>

<file path=xl/sharedStrings.xml><?xml version="1.0" encoding="utf-8"?>
<sst xmlns="http://schemas.openxmlformats.org/spreadsheetml/2006/main" count="982" uniqueCount="309">
  <si>
    <t>Leadpartner</t>
  </si>
  <si>
    <t>Projektstart</t>
  </si>
  <si>
    <r>
      <t xml:space="preserve">Summe | </t>
    </r>
    <r>
      <rPr>
        <b/>
        <sz val="11"/>
        <color rgb="FF000090"/>
        <rFont val="Calibri"/>
        <family val="2"/>
        <scheme val="minor"/>
      </rPr>
      <t>Total</t>
    </r>
  </si>
  <si>
    <r>
      <t xml:space="preserve">Gesamtbudget | 
</t>
    </r>
    <r>
      <rPr>
        <b/>
        <sz val="11"/>
        <color rgb="FF000090"/>
        <rFont val="Calibri"/>
        <family val="2"/>
        <scheme val="minor"/>
      </rPr>
      <t>Samlet budget</t>
    </r>
    <r>
      <rPr>
        <b/>
        <sz val="11"/>
        <color indexed="18"/>
        <rFont val="Calibri"/>
        <family val="2"/>
        <scheme val="minor"/>
      </rPr>
      <t/>
    </r>
  </si>
  <si>
    <r>
      <t xml:space="preserve">Kofinanzierung | </t>
    </r>
    <r>
      <rPr>
        <b/>
        <sz val="11"/>
        <color indexed="18"/>
        <rFont val="Calibri"/>
        <family val="2"/>
        <scheme val="minor"/>
      </rPr>
      <t>Medfinansiering</t>
    </r>
  </si>
  <si>
    <r>
      <t xml:space="preserve">TZ | </t>
    </r>
    <r>
      <rPr>
        <b/>
        <sz val="11"/>
        <color rgb="FF003399"/>
        <rFont val="Calibri"/>
        <family val="2"/>
        <scheme val="minor"/>
      </rPr>
      <t>DM</t>
    </r>
    <r>
      <rPr>
        <b/>
        <sz val="11"/>
        <rFont val="Calibri"/>
        <family val="2"/>
        <scheme val="minor"/>
      </rPr>
      <t xml:space="preserve"> 1</t>
    </r>
  </si>
  <si>
    <r>
      <t xml:space="preserve">TZ | </t>
    </r>
    <r>
      <rPr>
        <b/>
        <sz val="11"/>
        <color rgb="FF003399"/>
        <rFont val="Calibri"/>
        <family val="2"/>
        <scheme val="minor"/>
      </rPr>
      <t>DM</t>
    </r>
    <r>
      <rPr>
        <b/>
        <sz val="11"/>
        <rFont val="Calibri"/>
        <family val="2"/>
        <scheme val="minor"/>
      </rPr>
      <t xml:space="preserve"> 3</t>
    </r>
  </si>
  <si>
    <r>
      <t xml:space="preserve">TZ | </t>
    </r>
    <r>
      <rPr>
        <b/>
        <sz val="11"/>
        <color rgb="FF003399"/>
        <rFont val="Calibri"/>
        <family val="2"/>
        <scheme val="minor"/>
      </rPr>
      <t>DM</t>
    </r>
    <r>
      <rPr>
        <b/>
        <sz val="11"/>
        <rFont val="Calibri"/>
        <family val="2"/>
        <scheme val="minor"/>
      </rPr>
      <t xml:space="preserve"> 4</t>
    </r>
  </si>
  <si>
    <r>
      <t xml:space="preserve">TZ | </t>
    </r>
    <r>
      <rPr>
        <b/>
        <sz val="11"/>
        <color rgb="FF003399"/>
        <rFont val="Calibri"/>
        <family val="2"/>
        <scheme val="minor"/>
      </rPr>
      <t>DM</t>
    </r>
    <r>
      <rPr>
        <b/>
        <sz val="11"/>
        <rFont val="Calibri"/>
        <family val="2"/>
        <scheme val="minor"/>
      </rPr>
      <t xml:space="preserve"> 5</t>
    </r>
  </si>
  <si>
    <r>
      <t xml:space="preserve">Summe | </t>
    </r>
    <r>
      <rPr>
        <b/>
        <sz val="11"/>
        <color rgb="FF003399"/>
        <rFont val="Calibri"/>
        <family val="2"/>
        <scheme val="minor"/>
      </rPr>
      <t>Total</t>
    </r>
  </si>
  <si>
    <r>
      <t xml:space="preserve">TZ | </t>
    </r>
    <r>
      <rPr>
        <b/>
        <sz val="11"/>
        <color rgb="FF003399"/>
        <rFont val="Calibri"/>
        <family val="2"/>
        <scheme val="minor"/>
      </rPr>
      <t>DM</t>
    </r>
    <r>
      <rPr>
        <b/>
        <sz val="11"/>
        <rFont val="Calibri"/>
        <family val="2"/>
        <scheme val="minor"/>
      </rPr>
      <t xml:space="preserve"> 2</t>
    </r>
  </si>
  <si>
    <r>
      <rPr>
        <b/>
        <sz val="11"/>
        <rFont val="Calibri"/>
        <family val="2"/>
        <scheme val="minor"/>
      </rPr>
      <t>Summe |</t>
    </r>
    <r>
      <rPr>
        <b/>
        <sz val="11"/>
        <color rgb="FF003399"/>
        <rFont val="Calibri"/>
        <family val="2"/>
        <scheme val="minor"/>
      </rPr>
      <t xml:space="preserve"> Total</t>
    </r>
  </si>
  <si>
    <t>Projektpartner 1</t>
  </si>
  <si>
    <t>Projektpartner 2</t>
  </si>
  <si>
    <t>Projektpartner 3</t>
  </si>
  <si>
    <t>Projektpartner 4</t>
  </si>
  <si>
    <t>Projektpartner 5</t>
  </si>
  <si>
    <t>Projektpartner 6</t>
  </si>
  <si>
    <t>Projektpartner 7</t>
  </si>
  <si>
    <t>Projektpartner 8</t>
  </si>
  <si>
    <r>
      <t xml:space="preserve">Summe | </t>
    </r>
    <r>
      <rPr>
        <b/>
        <sz val="10"/>
        <color rgb="FF000090"/>
        <rFont val="Calibri"/>
        <family val="2"/>
        <scheme val="minor"/>
      </rPr>
      <t>Total</t>
    </r>
  </si>
  <si>
    <r>
      <t xml:space="preserve">TZ | </t>
    </r>
    <r>
      <rPr>
        <b/>
        <sz val="10"/>
        <color rgb="FF003399"/>
        <rFont val="Calibri"/>
        <family val="2"/>
        <scheme val="minor"/>
      </rPr>
      <t>DM</t>
    </r>
    <r>
      <rPr>
        <b/>
        <sz val="10"/>
        <rFont val="Calibri"/>
        <family val="2"/>
        <scheme val="minor"/>
      </rPr>
      <t xml:space="preserve"> Nr.</t>
    </r>
  </si>
  <si>
    <r>
      <t xml:space="preserve">TZ | </t>
    </r>
    <r>
      <rPr>
        <sz val="10"/>
        <color rgb="FF003399"/>
        <rFont val="Calibri"/>
        <family val="2"/>
        <scheme val="minor"/>
      </rPr>
      <t>DM</t>
    </r>
    <r>
      <rPr>
        <sz val="10"/>
        <rFont val="Calibri"/>
        <family val="2"/>
        <scheme val="minor"/>
      </rPr>
      <t xml:space="preserve"> 1</t>
    </r>
  </si>
  <si>
    <r>
      <t xml:space="preserve">TZ | </t>
    </r>
    <r>
      <rPr>
        <sz val="10"/>
        <color rgb="FF003399"/>
        <rFont val="Calibri"/>
        <family val="2"/>
        <scheme val="minor"/>
      </rPr>
      <t>DM</t>
    </r>
    <r>
      <rPr>
        <sz val="10"/>
        <rFont val="Calibri"/>
        <family val="2"/>
        <scheme val="minor"/>
      </rPr>
      <t xml:space="preserve"> 3</t>
    </r>
  </si>
  <si>
    <r>
      <t xml:space="preserve">TZ | </t>
    </r>
    <r>
      <rPr>
        <sz val="10"/>
        <color rgb="FF003399"/>
        <rFont val="Calibri"/>
        <family val="2"/>
        <scheme val="minor"/>
      </rPr>
      <t>DM</t>
    </r>
    <r>
      <rPr>
        <sz val="10"/>
        <rFont val="Calibri"/>
        <family val="2"/>
        <scheme val="minor"/>
      </rPr>
      <t xml:space="preserve"> 4</t>
    </r>
  </si>
  <si>
    <r>
      <t xml:space="preserve">TZ | </t>
    </r>
    <r>
      <rPr>
        <sz val="10"/>
        <color rgb="FF003399"/>
        <rFont val="Calibri"/>
        <family val="2"/>
        <scheme val="minor"/>
      </rPr>
      <t>DM</t>
    </r>
    <r>
      <rPr>
        <sz val="10"/>
        <rFont val="Calibri"/>
        <family val="2"/>
        <scheme val="minor"/>
      </rPr>
      <t xml:space="preserve"> 5</t>
    </r>
  </si>
  <si>
    <r>
      <t xml:space="preserve">TZ | </t>
    </r>
    <r>
      <rPr>
        <b/>
        <sz val="10"/>
        <color rgb="FF003399"/>
        <rFont val="Calibri"/>
        <family val="2"/>
        <scheme val="minor"/>
      </rPr>
      <t>DM</t>
    </r>
    <r>
      <rPr>
        <b/>
        <sz val="10"/>
        <rFont val="Calibri"/>
        <family val="2"/>
        <scheme val="minor"/>
      </rPr>
      <t xml:space="preserve"> 1</t>
    </r>
  </si>
  <si>
    <r>
      <t xml:space="preserve">TZ | </t>
    </r>
    <r>
      <rPr>
        <b/>
        <sz val="10"/>
        <color rgb="FF003399"/>
        <rFont val="Calibri"/>
        <family val="2"/>
        <scheme val="minor"/>
      </rPr>
      <t>DM</t>
    </r>
    <r>
      <rPr>
        <b/>
        <sz val="10"/>
        <rFont val="Calibri"/>
        <family val="2"/>
        <scheme val="minor"/>
      </rPr>
      <t xml:space="preserve"> 3</t>
    </r>
  </si>
  <si>
    <r>
      <t xml:space="preserve">TZ | </t>
    </r>
    <r>
      <rPr>
        <b/>
        <sz val="10"/>
        <color rgb="FF003399"/>
        <rFont val="Calibri"/>
        <family val="2"/>
        <scheme val="minor"/>
      </rPr>
      <t>DM</t>
    </r>
    <r>
      <rPr>
        <b/>
        <sz val="10"/>
        <rFont val="Calibri"/>
        <family val="2"/>
        <scheme val="minor"/>
      </rPr>
      <t xml:space="preserve"> 4</t>
    </r>
  </si>
  <si>
    <r>
      <t xml:space="preserve">TZ | </t>
    </r>
    <r>
      <rPr>
        <b/>
        <sz val="10"/>
        <color rgb="FF003399"/>
        <rFont val="Calibri"/>
        <family val="2"/>
        <scheme val="minor"/>
      </rPr>
      <t>DM</t>
    </r>
    <r>
      <rPr>
        <b/>
        <sz val="10"/>
        <rFont val="Calibri"/>
        <family val="2"/>
        <scheme val="minor"/>
      </rPr>
      <t xml:space="preserve"> 5</t>
    </r>
  </si>
  <si>
    <t>LP</t>
  </si>
  <si>
    <t>PP 1</t>
  </si>
  <si>
    <t>PP 2</t>
  </si>
  <si>
    <t>PP 3</t>
  </si>
  <si>
    <t>PP 4</t>
  </si>
  <si>
    <t>PP 5</t>
  </si>
  <si>
    <t>PP 6</t>
  </si>
  <si>
    <t>PP 7</t>
  </si>
  <si>
    <t>PP 8</t>
  </si>
  <si>
    <r>
      <t xml:space="preserve">Akronym Projekt | </t>
    </r>
    <r>
      <rPr>
        <sz val="10"/>
        <color rgb="FF003399"/>
        <rFont val="Calibri"/>
        <family val="2"/>
        <scheme val="minor"/>
      </rPr>
      <t>Projektets akronym</t>
    </r>
  </si>
  <si>
    <r>
      <t xml:space="preserve">Summe | </t>
    </r>
    <r>
      <rPr>
        <b/>
        <sz val="11"/>
        <color rgb="FF003399"/>
        <rFont val="Calibri"/>
        <family val="2"/>
        <scheme val="minor"/>
      </rPr>
      <t xml:space="preserve">Total </t>
    </r>
  </si>
  <si>
    <t>Arten der Kofinanzierung:</t>
  </si>
  <si>
    <t>Ja</t>
  </si>
  <si>
    <r>
      <t xml:space="preserve">Projektende | </t>
    </r>
    <r>
      <rPr>
        <sz val="10"/>
        <color rgb="FF003399"/>
        <rFont val="Calibri"/>
        <family val="2"/>
        <scheme val="minor"/>
      </rPr>
      <t>Projektafslutning</t>
    </r>
  </si>
  <si>
    <r>
      <t xml:space="preserve">Laufzeit Monate | </t>
    </r>
    <r>
      <rPr>
        <sz val="10"/>
        <color rgb="FF003399"/>
        <rFont val="Calibri"/>
        <family val="2"/>
        <scheme val="minor"/>
      </rPr>
      <t>Løbetid i måneder</t>
    </r>
  </si>
  <si>
    <t>Projektpartner:</t>
  </si>
  <si>
    <t>Projektpartner Deutschland:</t>
  </si>
  <si>
    <t>Projektpartner Danmark:</t>
  </si>
  <si>
    <r>
      <t xml:space="preserve">Anzahl Vollzeitstellen | </t>
    </r>
    <r>
      <rPr>
        <b/>
        <sz val="11"/>
        <color rgb="FF003399"/>
        <rFont val="Calibri"/>
        <family val="2"/>
        <scheme val="minor"/>
      </rPr>
      <t>Antal fuldtidsstillinger</t>
    </r>
  </si>
  <si>
    <r>
      <t xml:space="preserve">LG | </t>
    </r>
    <r>
      <rPr>
        <b/>
        <sz val="11"/>
        <color rgb="FF003399"/>
        <rFont val="Calibri"/>
        <family val="2"/>
        <scheme val="minor"/>
      </rPr>
      <t>FG</t>
    </r>
    <r>
      <rPr>
        <b/>
        <sz val="11"/>
        <rFont val="Calibri"/>
        <family val="2"/>
        <scheme val="minor"/>
      </rPr>
      <t xml:space="preserve"> 1</t>
    </r>
  </si>
  <si>
    <r>
      <t xml:space="preserve">LG | </t>
    </r>
    <r>
      <rPr>
        <b/>
        <sz val="11"/>
        <color rgb="FF003399"/>
        <rFont val="Calibri"/>
        <family val="2"/>
        <scheme val="minor"/>
      </rPr>
      <t>FG</t>
    </r>
    <r>
      <rPr>
        <b/>
        <sz val="11"/>
        <rFont val="Calibri"/>
        <family val="2"/>
        <scheme val="minor"/>
      </rPr>
      <t xml:space="preserve"> 2</t>
    </r>
  </si>
  <si>
    <r>
      <t xml:space="preserve">LG | </t>
    </r>
    <r>
      <rPr>
        <b/>
        <sz val="11"/>
        <color rgb="FF003399"/>
        <rFont val="Calibri"/>
        <family val="2"/>
        <scheme val="minor"/>
      </rPr>
      <t>FG</t>
    </r>
    <r>
      <rPr>
        <b/>
        <sz val="11"/>
        <rFont val="Calibri"/>
        <family val="2"/>
        <scheme val="minor"/>
      </rPr>
      <t xml:space="preserve"> 3</t>
    </r>
  </si>
  <si>
    <r>
      <t xml:space="preserve">Akronym Projekt | </t>
    </r>
    <r>
      <rPr>
        <sz val="11"/>
        <color rgb="FF003399"/>
        <rFont val="Calibri"/>
        <family val="2"/>
        <scheme val="minor"/>
      </rPr>
      <t>Projektets akronym</t>
    </r>
  </si>
  <si>
    <r>
      <t xml:space="preserve">Förderquote beantragt | </t>
    </r>
    <r>
      <rPr>
        <sz val="11"/>
        <color rgb="FF003399"/>
        <rFont val="Calibri"/>
        <family val="2"/>
        <scheme val="minor"/>
      </rPr>
      <t>Ansøgt støttesats</t>
    </r>
  </si>
  <si>
    <r>
      <t xml:space="preserve">Land des Partners | </t>
    </r>
    <r>
      <rPr>
        <sz val="11"/>
        <color rgb="FF003399"/>
        <rFont val="Calibri"/>
        <family val="2"/>
        <scheme val="minor"/>
      </rPr>
      <t>Partnerens land</t>
    </r>
  </si>
  <si>
    <r>
      <t xml:space="preserve">Gesamtbudget | </t>
    </r>
    <r>
      <rPr>
        <sz val="11"/>
        <color rgb="FF003399"/>
        <rFont val="Calibri"/>
        <family val="2"/>
        <scheme val="minor"/>
      </rPr>
      <t>Budget i alt</t>
    </r>
  </si>
  <si>
    <r>
      <t xml:space="preserve">Fördermittel Gesamtbetrag beantragt | </t>
    </r>
    <r>
      <rPr>
        <sz val="11"/>
        <color rgb="FF003399"/>
        <rFont val="Calibri"/>
        <family val="2"/>
        <scheme val="minor"/>
      </rPr>
      <t>Ansøgt tilskud i alt</t>
    </r>
  </si>
  <si>
    <r>
      <t>Summe |</t>
    </r>
    <r>
      <rPr>
        <b/>
        <sz val="11"/>
        <color rgb="FF003399"/>
        <rFont val="Calibri"/>
        <family val="2"/>
        <scheme val="minor"/>
      </rPr>
      <t xml:space="preserve"> Total</t>
    </r>
  </si>
  <si>
    <r>
      <t xml:space="preserve">Teilziel | </t>
    </r>
    <r>
      <rPr>
        <b/>
        <sz val="11"/>
        <color rgb="FF003399"/>
        <rFont val="Calibri"/>
        <family val="2"/>
        <scheme val="minor"/>
      </rPr>
      <t>Delmål</t>
    </r>
  </si>
  <si>
    <r>
      <t xml:space="preserve">Einnahmen | </t>
    </r>
    <r>
      <rPr>
        <sz val="11"/>
        <color rgb="FF003399"/>
        <rFont val="Calibri"/>
        <family val="2"/>
        <scheme val="minor"/>
      </rPr>
      <t>Indtægter</t>
    </r>
  </si>
  <si>
    <t>Nein | Nej</t>
  </si>
  <si>
    <r>
      <t xml:space="preserve">Partner nimmt an TZ teil? | 
</t>
    </r>
    <r>
      <rPr>
        <b/>
        <sz val="11"/>
        <color rgb="FF003399"/>
        <rFont val="Calibri"/>
        <family val="2"/>
        <scheme val="minor"/>
      </rPr>
      <t>Partner deltager i delmålet?</t>
    </r>
  </si>
  <si>
    <r>
      <t xml:space="preserve">Kofinanzierung | </t>
    </r>
    <r>
      <rPr>
        <b/>
        <sz val="11"/>
        <color rgb="FF003399"/>
        <rFont val="Calibri"/>
        <family val="2"/>
        <scheme val="minor"/>
      </rPr>
      <t>Medfinansiering</t>
    </r>
  </si>
  <si>
    <r>
      <t>Gesamtbudget |</t>
    </r>
    <r>
      <rPr>
        <b/>
        <sz val="11"/>
        <color rgb="FF003399"/>
        <rFont val="Calibri"/>
        <family val="2"/>
        <scheme val="minor"/>
      </rPr>
      <t xml:space="preserve"> Budget total</t>
    </r>
  </si>
  <si>
    <r>
      <t xml:space="preserve">Gesamtfinanzierung | 
</t>
    </r>
    <r>
      <rPr>
        <b/>
        <sz val="11"/>
        <color rgb="FF003399"/>
        <rFont val="Calibri"/>
        <family val="2"/>
        <scheme val="minor"/>
      </rPr>
      <t xml:space="preserve">Samlet finansiering </t>
    </r>
  </si>
  <si>
    <r>
      <t xml:space="preserve">Differenz | </t>
    </r>
    <r>
      <rPr>
        <b/>
        <sz val="11"/>
        <color rgb="FF003399"/>
        <rFont val="Calibri"/>
        <family val="2"/>
        <scheme val="minor"/>
      </rPr>
      <t>Difference</t>
    </r>
  </si>
  <si>
    <r>
      <t xml:space="preserve">3.5  Gesamtbudget | </t>
    </r>
    <r>
      <rPr>
        <b/>
        <sz val="12"/>
        <color rgb="FF003399"/>
        <rFont val="Calibri"/>
        <family val="2"/>
        <scheme val="minor"/>
      </rPr>
      <t>Samlet budget</t>
    </r>
  </si>
  <si>
    <r>
      <t xml:space="preserve">1. Allgemeine Angaben zum Projekt | </t>
    </r>
    <r>
      <rPr>
        <b/>
        <u/>
        <sz val="14"/>
        <color rgb="FF003399"/>
        <rFont val="Arial Black"/>
        <family val="2"/>
      </rPr>
      <t>Overordnede oplysninger om projektet</t>
    </r>
  </si>
  <si>
    <r>
      <t>In % |</t>
    </r>
    <r>
      <rPr>
        <b/>
        <sz val="11"/>
        <color rgb="FF003399"/>
        <rFont val="Calibri"/>
        <family val="2"/>
        <scheme val="minor"/>
      </rPr>
      <t xml:space="preserve"> i %</t>
    </r>
  </si>
  <si>
    <t>Prozente</t>
  </si>
  <si>
    <r>
      <t xml:space="preserve">Leistungs-gruppen (LG) | </t>
    </r>
    <r>
      <rPr>
        <b/>
        <sz val="11"/>
        <color rgb="FF003399"/>
        <rFont val="Calibri"/>
        <family val="2"/>
        <scheme val="minor"/>
      </rPr>
      <t>Funktions-grupper (FG)</t>
    </r>
  </si>
  <si>
    <t>Datum</t>
  </si>
  <si>
    <r>
      <t xml:space="preserve">Gesamt-finanzierung | </t>
    </r>
    <r>
      <rPr>
        <b/>
        <sz val="11"/>
        <color indexed="18"/>
        <rFont val="Calibri"/>
        <family val="2"/>
        <scheme val="minor"/>
      </rPr>
      <t>Totalfinansiering</t>
    </r>
  </si>
  <si>
    <r>
      <t xml:space="preserve">In EUR | </t>
    </r>
    <r>
      <rPr>
        <b/>
        <sz val="11"/>
        <color rgb="FF003399"/>
        <rFont val="Calibri"/>
        <family val="2"/>
        <scheme val="minor"/>
      </rPr>
      <t>i EUR</t>
    </r>
  </si>
  <si>
    <r>
      <t xml:space="preserve">Name des Projektpartners | </t>
    </r>
    <r>
      <rPr>
        <sz val="11"/>
        <color rgb="FF003399"/>
        <rFont val="Calibri"/>
        <family val="2"/>
        <scheme val="minor"/>
      </rPr>
      <t>Projektpartnerens navn</t>
    </r>
  </si>
  <si>
    <r>
      <t xml:space="preserve">Nummer des Projektpartners | </t>
    </r>
    <r>
      <rPr>
        <sz val="11"/>
        <color rgb="FF003399"/>
        <rFont val="Calibri"/>
        <family val="2"/>
        <scheme val="minor"/>
      </rPr>
      <t>Projektpartnerens nummer</t>
    </r>
  </si>
  <si>
    <r>
      <t xml:space="preserve">Erläuterungen | </t>
    </r>
    <r>
      <rPr>
        <b/>
        <sz val="11"/>
        <color rgb="FF003399"/>
        <rFont val="Calibri"/>
        <family val="2"/>
        <scheme val="minor"/>
      </rPr>
      <t>Beskrivelse</t>
    </r>
  </si>
  <si>
    <r>
      <t xml:space="preserve">Erläuterung | </t>
    </r>
    <r>
      <rPr>
        <b/>
        <sz val="11"/>
        <color rgb="FF003399"/>
        <rFont val="Calibri"/>
        <family val="2"/>
        <scheme val="minor"/>
      </rPr>
      <t>Beskrivelse</t>
    </r>
  </si>
  <si>
    <r>
      <t xml:space="preserve">Beantragt | </t>
    </r>
    <r>
      <rPr>
        <b/>
        <sz val="11"/>
        <color rgb="FF003399"/>
        <rFont val="Calibri"/>
        <family val="2"/>
        <scheme val="minor"/>
      </rPr>
      <t xml:space="preserve">Ansøgt </t>
    </r>
  </si>
  <si>
    <r>
      <t>lt. Kooperationsprogram |</t>
    </r>
    <r>
      <rPr>
        <b/>
        <sz val="11"/>
        <color rgb="FF003399"/>
        <rFont val="Calibri"/>
        <family val="2"/>
        <scheme val="minor"/>
      </rPr>
      <t xml:space="preserve"> If. kooperationsprogrammet</t>
    </r>
  </si>
  <si>
    <t>Meilensteine</t>
  </si>
  <si>
    <t>MS 1 | MP 1</t>
  </si>
  <si>
    <t>MS 2 | MP 2</t>
  </si>
  <si>
    <t>MS 3 | MP 3</t>
  </si>
  <si>
    <t>MS 4 | MP 4</t>
  </si>
  <si>
    <t>MS 5 | MP 5</t>
  </si>
  <si>
    <t>MS 6 | MP 6</t>
  </si>
  <si>
    <t>MS 7 | MP 7</t>
  </si>
  <si>
    <t>MS 8 | MP 8</t>
  </si>
  <si>
    <t>MS 9 | MP 9</t>
  </si>
  <si>
    <t>MS 10 | MP 10</t>
  </si>
  <si>
    <t>MS 11 | MP 11</t>
  </si>
  <si>
    <t>MS 12 | MP 12</t>
  </si>
  <si>
    <t>MS 13 | MP 13</t>
  </si>
  <si>
    <t>MS 14 | MP 14</t>
  </si>
  <si>
    <t>MS 15 | MP 15</t>
  </si>
  <si>
    <t>MS 16 | MP 16</t>
  </si>
  <si>
    <t>MS 17 | MP 17</t>
  </si>
  <si>
    <t>MS 18 | MP 18</t>
  </si>
  <si>
    <t>MS 19 | MP 19</t>
  </si>
  <si>
    <t>MS 20 | MP 20</t>
  </si>
  <si>
    <t>MS 21 | MP 21</t>
  </si>
  <si>
    <t>MS 22 | MP 22</t>
  </si>
  <si>
    <t>MS 23 | MP 23</t>
  </si>
  <si>
    <t>MS 24 | MP 24</t>
  </si>
  <si>
    <t>MS 25 | MP 25</t>
  </si>
  <si>
    <t>i</t>
  </si>
  <si>
    <t>Andere | Diverse</t>
  </si>
  <si>
    <r>
      <t xml:space="preserve">Zwischensumme | </t>
    </r>
    <r>
      <rPr>
        <b/>
        <sz val="11"/>
        <color rgb="FF003399"/>
        <rFont val="Calibri"/>
        <family val="2"/>
        <scheme val="minor"/>
      </rPr>
      <t>Delsum</t>
    </r>
  </si>
  <si>
    <r>
      <t>Anzahl Vollzeitstellen pro Periode |</t>
    </r>
    <r>
      <rPr>
        <sz val="11"/>
        <color rgb="FF003399"/>
        <rFont val="Calibri"/>
        <family val="2"/>
        <scheme val="minor"/>
      </rPr>
      <t xml:space="preserve"> Antal fuldtidsstillinger pr. periode</t>
    </r>
  </si>
  <si>
    <r>
      <t xml:space="preserve">Stundenlohn | </t>
    </r>
    <r>
      <rPr>
        <b/>
        <sz val="11"/>
        <color rgb="FF003399"/>
        <rFont val="Calibri"/>
        <family val="2"/>
        <scheme val="minor"/>
      </rPr>
      <t xml:space="preserve">Timeløn </t>
    </r>
  </si>
  <si>
    <r>
      <t xml:space="preserve">Gesamtbudget pro Periode | </t>
    </r>
    <r>
      <rPr>
        <b/>
        <sz val="11"/>
        <color rgb="FF003399"/>
        <rFont val="Calibri"/>
        <family val="2"/>
        <scheme val="minor"/>
      </rPr>
      <t>Samlet budget pr. periode</t>
    </r>
  </si>
  <si>
    <r>
      <rPr>
        <b/>
        <sz val="11"/>
        <color theme="1"/>
        <rFont val="Calibri"/>
        <family val="2"/>
        <scheme val="minor"/>
      </rPr>
      <t>40 %</t>
    </r>
    <r>
      <rPr>
        <sz val="11"/>
        <color theme="1"/>
        <rFont val="Calibri"/>
        <family val="2"/>
        <scheme val="minor"/>
      </rPr>
      <t xml:space="preserve"> von | </t>
    </r>
    <r>
      <rPr>
        <sz val="11"/>
        <color rgb="FF003399"/>
        <rFont val="Calibri"/>
        <family val="2"/>
        <scheme val="minor"/>
      </rPr>
      <t>af</t>
    </r>
  </si>
  <si>
    <r>
      <t xml:space="preserve">Art der Kofinanzierung | </t>
    </r>
    <r>
      <rPr>
        <b/>
        <sz val="11"/>
        <color rgb="FF003399"/>
        <rFont val="Calibri"/>
        <family val="2"/>
        <scheme val="minor"/>
      </rPr>
      <t>Medfinansieringsform</t>
    </r>
  </si>
  <si>
    <r>
      <rPr>
        <b/>
        <sz val="12"/>
        <rFont val="Calibri"/>
        <family val="2"/>
        <scheme val="minor"/>
      </rPr>
      <t xml:space="preserve">3.7  Prozentuale Aufteilung des Gesamtbudgets auf Teilziele | </t>
    </r>
    <r>
      <rPr>
        <b/>
        <sz val="12"/>
        <color rgb="FF003399"/>
        <rFont val="Calibri"/>
        <family val="2"/>
        <scheme val="minor"/>
      </rPr>
      <t>Procentvis fordeling af det samlede budget på delmålene</t>
    </r>
    <r>
      <rPr>
        <b/>
        <sz val="11"/>
        <color rgb="FF003399"/>
        <rFont val="Calibri"/>
        <family val="2"/>
        <scheme val="minor"/>
      </rPr>
      <t xml:space="preserve">
</t>
    </r>
    <r>
      <rPr>
        <b/>
        <sz val="10"/>
        <rFont val="Calibri"/>
        <family val="2"/>
        <scheme val="minor"/>
      </rPr>
      <t>Bitte teilen Sie hier das Budget des Partners auf die entsprechenden Teilziele ein, wenn zutreffend. Das Budget muss zu 100% zugeteilt werden</t>
    </r>
    <r>
      <rPr>
        <b/>
        <sz val="10"/>
        <color rgb="FF003399"/>
        <rFont val="Calibri"/>
        <family val="2"/>
        <scheme val="minor"/>
      </rPr>
      <t xml:space="preserve"> | Fordel venligst partnerens budget på de enkelte delmål her, hvis relevant. Budgettet skal tildeles 100 % </t>
    </r>
  </si>
  <si>
    <r>
      <t xml:space="preserve">Prozentuale Teilnahme am TZ | </t>
    </r>
    <r>
      <rPr>
        <b/>
        <sz val="11"/>
        <color rgb="FF003399"/>
        <rFont val="Calibri"/>
        <family val="2"/>
        <scheme val="minor"/>
      </rPr>
      <t>Procentvis deltagelse i DM</t>
    </r>
  </si>
  <si>
    <t>Eigenfinanzierung - Geldmittel | Egenfinansiering - penge</t>
  </si>
  <si>
    <t>Fremdfinanzierung - Öffentliche Geldmittel | Fremmedfinansiering - offentlige midler</t>
  </si>
  <si>
    <t>Fremdfinanzierung - nicht-öffentliche Geldmittel | Fremmedfinansiering - ikke-offentlige midler</t>
  </si>
  <si>
    <r>
      <t xml:space="preserve">3.1  Übersicht Projektpartner | </t>
    </r>
    <r>
      <rPr>
        <b/>
        <sz val="12"/>
        <color rgb="FF003399"/>
        <rFont val="Calibri"/>
        <family val="2"/>
        <scheme val="minor"/>
      </rPr>
      <t>Oversigt over projektpartneren</t>
    </r>
  </si>
  <si>
    <r>
      <rPr>
        <b/>
        <sz val="11"/>
        <color theme="1"/>
        <rFont val="Calibri"/>
        <family val="2"/>
        <scheme val="minor"/>
      </rPr>
      <t>1.1</t>
    </r>
    <r>
      <rPr>
        <sz val="11"/>
        <color theme="1"/>
        <rFont val="Calibri"/>
        <family val="2"/>
        <scheme val="minor"/>
      </rPr>
      <t xml:space="preserve">
Bitte geben Sie hier die allgemeinen Projektdaten ein, wie im Antrag angegeben |
</t>
    </r>
    <r>
      <rPr>
        <sz val="11"/>
        <color rgb="FF003399"/>
        <rFont val="Calibri"/>
        <family val="2"/>
        <scheme val="minor"/>
      </rPr>
      <t>Indtast venligst de overordnede projektdata her som angivet i ansøgningen</t>
    </r>
  </si>
  <si>
    <r>
      <t xml:space="preserve">4.1  Übersicht Projektpartner | </t>
    </r>
    <r>
      <rPr>
        <b/>
        <sz val="12"/>
        <color rgb="FF003399"/>
        <rFont val="Calibri"/>
        <family val="2"/>
        <scheme val="minor"/>
      </rPr>
      <t>Oversigt over projektpartneren</t>
    </r>
  </si>
  <si>
    <r>
      <rPr>
        <b/>
        <sz val="12"/>
        <rFont val="Calibri"/>
        <family val="2"/>
        <scheme val="minor"/>
      </rPr>
      <t xml:space="preserve">4.4  Einnahmen | </t>
    </r>
    <r>
      <rPr>
        <b/>
        <sz val="12"/>
        <color rgb="FF003399"/>
        <rFont val="Calibri"/>
        <family val="2"/>
        <scheme val="minor"/>
      </rPr>
      <t>Indtægter</t>
    </r>
    <r>
      <rPr>
        <b/>
        <sz val="11"/>
        <color rgb="FF003399"/>
        <rFont val="Calibri"/>
        <family val="2"/>
        <scheme val="minor"/>
      </rPr>
      <t xml:space="preserve">
</t>
    </r>
    <r>
      <rPr>
        <b/>
        <sz val="10"/>
        <rFont val="Calibri"/>
        <family val="2"/>
        <scheme val="minor"/>
      </rPr>
      <t>Bitte tragen Sie hier erwartete Einnahmen pro Periode ein |</t>
    </r>
    <r>
      <rPr>
        <b/>
        <sz val="10"/>
        <color rgb="FF003399"/>
        <rFont val="Calibri"/>
        <family val="2"/>
        <scheme val="minor"/>
      </rPr>
      <t xml:space="preserve">Indsæt  venligst forventede indtægter per periode her
</t>
    </r>
    <r>
      <rPr>
        <b/>
        <sz val="10"/>
        <rFont val="Calibri"/>
        <family val="2"/>
        <scheme val="minor"/>
      </rPr>
      <t/>
    </r>
  </si>
  <si>
    <r>
      <t xml:space="preserve">4.5  Gesamtbudget | </t>
    </r>
    <r>
      <rPr>
        <b/>
        <sz val="12"/>
        <color rgb="FF003399"/>
        <rFont val="Calibri"/>
        <family val="2"/>
        <scheme val="minor"/>
      </rPr>
      <t>Samlet budget</t>
    </r>
  </si>
  <si>
    <r>
      <rPr>
        <b/>
        <sz val="12"/>
        <rFont val="Calibri"/>
        <family val="2"/>
        <scheme val="minor"/>
      </rPr>
      <t xml:space="preserve">4.7  Prozentuale Aufteilung des Gesamtbudgets auf Teilziele | </t>
    </r>
    <r>
      <rPr>
        <b/>
        <sz val="12"/>
        <color rgb="FF003399"/>
        <rFont val="Calibri"/>
        <family val="2"/>
        <scheme val="minor"/>
      </rPr>
      <t>Procentvis fordeling af det samlede budget på delmålene</t>
    </r>
    <r>
      <rPr>
        <b/>
        <sz val="11"/>
        <color rgb="FF003399"/>
        <rFont val="Calibri"/>
        <family val="2"/>
        <scheme val="minor"/>
      </rPr>
      <t xml:space="preserve">
</t>
    </r>
    <r>
      <rPr>
        <b/>
        <sz val="10"/>
        <rFont val="Calibri"/>
        <family val="2"/>
        <scheme val="minor"/>
      </rPr>
      <t>Bitte teilen Sie hier das Budget des Partners auf die entsprechenden Teilziele ein, wenn zutreffend. Das Budget muss zu 100% zugeteilt werden</t>
    </r>
    <r>
      <rPr>
        <b/>
        <sz val="10"/>
        <color rgb="FF003399"/>
        <rFont val="Calibri"/>
        <family val="2"/>
        <scheme val="minor"/>
      </rPr>
      <t xml:space="preserve"> | Fordel venligst partnerens budget på de enkelte delmål her, hvis relevant. Budgettet skal tildeles 100 % </t>
    </r>
  </si>
  <si>
    <r>
      <t xml:space="preserve">5.1  Übersicht Projektpartner | </t>
    </r>
    <r>
      <rPr>
        <b/>
        <sz val="12"/>
        <color rgb="FF003399"/>
        <rFont val="Calibri"/>
        <family val="2"/>
        <scheme val="minor"/>
      </rPr>
      <t>Oversigt over projektpartneren</t>
    </r>
  </si>
  <si>
    <r>
      <rPr>
        <b/>
        <sz val="12"/>
        <rFont val="Calibri"/>
        <family val="2"/>
        <scheme val="minor"/>
      </rPr>
      <t xml:space="preserve">5.4  Einnahmen | </t>
    </r>
    <r>
      <rPr>
        <b/>
        <sz val="12"/>
        <color rgb="FF003399"/>
        <rFont val="Calibri"/>
        <family val="2"/>
        <scheme val="minor"/>
      </rPr>
      <t>Indtægter</t>
    </r>
    <r>
      <rPr>
        <b/>
        <sz val="11"/>
        <color rgb="FF003399"/>
        <rFont val="Calibri"/>
        <family val="2"/>
        <scheme val="minor"/>
      </rPr>
      <t xml:space="preserve">
</t>
    </r>
    <r>
      <rPr>
        <b/>
        <sz val="10"/>
        <rFont val="Calibri"/>
        <family val="2"/>
        <scheme val="minor"/>
      </rPr>
      <t>Bitte tragen Sie hier erwartete Einnahmen pro Periode ein |</t>
    </r>
    <r>
      <rPr>
        <b/>
        <sz val="10"/>
        <color rgb="FF003399"/>
        <rFont val="Calibri"/>
        <family val="2"/>
        <scheme val="minor"/>
      </rPr>
      <t xml:space="preserve">Indsæt  venligst forventede indtægter per periode her
</t>
    </r>
    <r>
      <rPr>
        <b/>
        <sz val="10"/>
        <rFont val="Calibri"/>
        <family val="2"/>
        <scheme val="minor"/>
      </rPr>
      <t/>
    </r>
  </si>
  <si>
    <r>
      <t xml:space="preserve">5.5  Gesamtbudget | </t>
    </r>
    <r>
      <rPr>
        <b/>
        <sz val="12"/>
        <color rgb="FF003399"/>
        <rFont val="Calibri"/>
        <family val="2"/>
        <scheme val="minor"/>
      </rPr>
      <t>Samlet budget</t>
    </r>
  </si>
  <si>
    <r>
      <rPr>
        <b/>
        <sz val="12"/>
        <rFont val="Calibri"/>
        <family val="2"/>
        <scheme val="minor"/>
      </rPr>
      <t xml:space="preserve">5.7  Prozentuale Aufteilung des Gesamtbudgets auf Teilziele | </t>
    </r>
    <r>
      <rPr>
        <b/>
        <sz val="12"/>
        <color rgb="FF003399"/>
        <rFont val="Calibri"/>
        <family val="2"/>
        <scheme val="minor"/>
      </rPr>
      <t>Procentvis fordeling af det samlede budget på delmålene</t>
    </r>
    <r>
      <rPr>
        <b/>
        <sz val="11"/>
        <color rgb="FF003399"/>
        <rFont val="Calibri"/>
        <family val="2"/>
        <scheme val="minor"/>
      </rPr>
      <t xml:space="preserve">
</t>
    </r>
    <r>
      <rPr>
        <b/>
        <sz val="10"/>
        <rFont val="Calibri"/>
        <family val="2"/>
        <scheme val="minor"/>
      </rPr>
      <t>Bitte teilen Sie hier das Budget des Partners auf die entsprechenden Teilziele ein, wenn zutreffend. Das Budget muss zu 100% zugeteilt werden</t>
    </r>
    <r>
      <rPr>
        <b/>
        <sz val="10"/>
        <color rgb="FF003399"/>
        <rFont val="Calibri"/>
        <family val="2"/>
        <scheme val="minor"/>
      </rPr>
      <t xml:space="preserve"> | Fordel venligst partnerens budget på de enkelte delmål her, hvis relevant. Budgettet skal tildeles 100 % </t>
    </r>
  </si>
  <si>
    <r>
      <t xml:space="preserve">6.1  Übersicht Projektpartner | </t>
    </r>
    <r>
      <rPr>
        <b/>
        <sz val="12"/>
        <color rgb="FF003399"/>
        <rFont val="Calibri"/>
        <family val="2"/>
        <scheme val="minor"/>
      </rPr>
      <t>Oversigt over projektpartneren</t>
    </r>
  </si>
  <si>
    <r>
      <rPr>
        <b/>
        <sz val="12"/>
        <rFont val="Calibri"/>
        <family val="2"/>
        <scheme val="minor"/>
      </rPr>
      <t xml:space="preserve">6.4  Einnahmen | </t>
    </r>
    <r>
      <rPr>
        <b/>
        <sz val="12"/>
        <color rgb="FF003399"/>
        <rFont val="Calibri"/>
        <family val="2"/>
        <scheme val="minor"/>
      </rPr>
      <t>Indtægter</t>
    </r>
    <r>
      <rPr>
        <b/>
        <sz val="11"/>
        <color rgb="FF003399"/>
        <rFont val="Calibri"/>
        <family val="2"/>
        <scheme val="minor"/>
      </rPr>
      <t xml:space="preserve">
</t>
    </r>
    <r>
      <rPr>
        <b/>
        <sz val="10"/>
        <rFont val="Calibri"/>
        <family val="2"/>
        <scheme val="minor"/>
      </rPr>
      <t>Bitte tragen Sie hier erwartete Einnahmen pro Periode ein |</t>
    </r>
    <r>
      <rPr>
        <b/>
        <sz val="10"/>
        <color rgb="FF003399"/>
        <rFont val="Calibri"/>
        <family val="2"/>
        <scheme val="minor"/>
      </rPr>
      <t xml:space="preserve">Indsæt  venligst forventede indtægter per periode her
</t>
    </r>
    <r>
      <rPr>
        <b/>
        <sz val="10"/>
        <rFont val="Calibri"/>
        <family val="2"/>
        <scheme val="minor"/>
      </rPr>
      <t/>
    </r>
  </si>
  <si>
    <r>
      <t xml:space="preserve">6.5  Gesamtbudget | </t>
    </r>
    <r>
      <rPr>
        <b/>
        <sz val="12"/>
        <color rgb="FF003399"/>
        <rFont val="Calibri"/>
        <family val="2"/>
        <scheme val="minor"/>
      </rPr>
      <t>Samlet budget</t>
    </r>
  </si>
  <si>
    <r>
      <rPr>
        <b/>
        <sz val="12"/>
        <rFont val="Calibri"/>
        <family val="2"/>
        <scheme val="minor"/>
      </rPr>
      <t xml:space="preserve">6.7  Prozentuale Aufteilung des Gesamtbudgets auf Teilziele | </t>
    </r>
    <r>
      <rPr>
        <b/>
        <sz val="12"/>
        <color rgb="FF003399"/>
        <rFont val="Calibri"/>
        <family val="2"/>
        <scheme val="minor"/>
      </rPr>
      <t>Procentvis fordeling af det samlede budget på delmålene</t>
    </r>
    <r>
      <rPr>
        <b/>
        <sz val="11"/>
        <color rgb="FF003399"/>
        <rFont val="Calibri"/>
        <family val="2"/>
        <scheme val="minor"/>
      </rPr>
      <t xml:space="preserve">
</t>
    </r>
    <r>
      <rPr>
        <b/>
        <sz val="10"/>
        <rFont val="Calibri"/>
        <family val="2"/>
        <scheme val="minor"/>
      </rPr>
      <t>Bitte teilen Sie hier das Budget des Partners auf die entsprechenden Teilziele ein, wenn zutreffend. Das Budget muss zu 100% zugeteilt werden</t>
    </r>
    <r>
      <rPr>
        <b/>
        <sz val="10"/>
        <color rgb="FF003399"/>
        <rFont val="Calibri"/>
        <family val="2"/>
        <scheme val="minor"/>
      </rPr>
      <t xml:space="preserve"> | Fordel venligst partnerens budget på de enkelte delmål her, hvis relevant. Budgettet skal tildeles 100 % </t>
    </r>
  </si>
  <si>
    <r>
      <t xml:space="preserve">7.1  Übersicht Projektpartner | </t>
    </r>
    <r>
      <rPr>
        <b/>
        <sz val="12"/>
        <color rgb="FF003399"/>
        <rFont val="Calibri"/>
        <family val="2"/>
        <scheme val="minor"/>
      </rPr>
      <t>Oversigt over projektpartneren</t>
    </r>
  </si>
  <si>
    <r>
      <rPr>
        <b/>
        <sz val="12"/>
        <rFont val="Calibri"/>
        <family val="2"/>
        <scheme val="minor"/>
      </rPr>
      <t xml:space="preserve">7.4  Einnahmen | </t>
    </r>
    <r>
      <rPr>
        <b/>
        <sz val="12"/>
        <color rgb="FF003399"/>
        <rFont val="Calibri"/>
        <family val="2"/>
        <scheme val="minor"/>
      </rPr>
      <t>Indtægter</t>
    </r>
    <r>
      <rPr>
        <b/>
        <sz val="11"/>
        <color rgb="FF003399"/>
        <rFont val="Calibri"/>
        <family val="2"/>
        <scheme val="minor"/>
      </rPr>
      <t xml:space="preserve">
</t>
    </r>
    <r>
      <rPr>
        <b/>
        <sz val="10"/>
        <rFont val="Calibri"/>
        <family val="2"/>
        <scheme val="minor"/>
      </rPr>
      <t>Bitte tragen Sie hier erwartete Einnahmen pro Periode ein |</t>
    </r>
    <r>
      <rPr>
        <b/>
        <sz val="10"/>
        <color rgb="FF003399"/>
        <rFont val="Calibri"/>
        <family val="2"/>
        <scheme val="minor"/>
      </rPr>
      <t xml:space="preserve">Indsæt  venligst forventede indtægter per periode her
</t>
    </r>
    <r>
      <rPr>
        <b/>
        <sz val="10"/>
        <rFont val="Calibri"/>
        <family val="2"/>
        <scheme val="minor"/>
      </rPr>
      <t/>
    </r>
  </si>
  <si>
    <r>
      <t xml:space="preserve">7.5  Gesamtbudget | </t>
    </r>
    <r>
      <rPr>
        <b/>
        <sz val="12"/>
        <color rgb="FF003399"/>
        <rFont val="Calibri"/>
        <family val="2"/>
        <scheme val="minor"/>
      </rPr>
      <t>Samlet budget</t>
    </r>
  </si>
  <si>
    <r>
      <rPr>
        <b/>
        <sz val="12"/>
        <rFont val="Calibri"/>
        <family val="2"/>
        <scheme val="minor"/>
      </rPr>
      <t xml:space="preserve">7.7  Prozentuale Aufteilung des Gesamtbudgets auf Teilziele | </t>
    </r>
    <r>
      <rPr>
        <b/>
        <sz val="12"/>
        <color rgb="FF003399"/>
        <rFont val="Calibri"/>
        <family val="2"/>
        <scheme val="minor"/>
      </rPr>
      <t>Procentvis fordeling af det samlede budget på delmålene</t>
    </r>
    <r>
      <rPr>
        <b/>
        <sz val="11"/>
        <color rgb="FF003399"/>
        <rFont val="Calibri"/>
        <family val="2"/>
        <scheme val="minor"/>
      </rPr>
      <t xml:space="preserve">
</t>
    </r>
    <r>
      <rPr>
        <b/>
        <sz val="10"/>
        <rFont val="Calibri"/>
        <family val="2"/>
        <scheme val="minor"/>
      </rPr>
      <t>Bitte teilen Sie hier das Budget des Partners auf die entsprechenden Teilziele ein, wenn zutreffend. Das Budget muss zu 100% zugeteilt werden</t>
    </r>
    <r>
      <rPr>
        <b/>
        <sz val="10"/>
        <color rgb="FF003399"/>
        <rFont val="Calibri"/>
        <family val="2"/>
        <scheme val="minor"/>
      </rPr>
      <t xml:space="preserve"> | Fordel venligst partnerens budget på de enkelte delmål her, hvis relevant. Budgettet skal tildeles 100 % </t>
    </r>
  </si>
  <si>
    <r>
      <t xml:space="preserve">8.1  Übersicht Projektpartner | </t>
    </r>
    <r>
      <rPr>
        <b/>
        <sz val="12"/>
        <color rgb="FF003399"/>
        <rFont val="Calibri"/>
        <family val="2"/>
        <scheme val="minor"/>
      </rPr>
      <t>Oversigt over projektpartneren</t>
    </r>
  </si>
  <si>
    <r>
      <rPr>
        <b/>
        <sz val="12"/>
        <rFont val="Calibri"/>
        <family val="2"/>
        <scheme val="minor"/>
      </rPr>
      <t xml:space="preserve">8.4  Einnahmen | </t>
    </r>
    <r>
      <rPr>
        <b/>
        <sz val="12"/>
        <color rgb="FF003399"/>
        <rFont val="Calibri"/>
        <family val="2"/>
        <scheme val="minor"/>
      </rPr>
      <t>Indtægter</t>
    </r>
    <r>
      <rPr>
        <b/>
        <sz val="11"/>
        <color rgb="FF003399"/>
        <rFont val="Calibri"/>
        <family val="2"/>
        <scheme val="minor"/>
      </rPr>
      <t xml:space="preserve">
</t>
    </r>
    <r>
      <rPr>
        <b/>
        <sz val="10"/>
        <rFont val="Calibri"/>
        <family val="2"/>
        <scheme val="minor"/>
      </rPr>
      <t>Bitte tragen Sie hier erwartete Einnahmen pro Periode ein |</t>
    </r>
    <r>
      <rPr>
        <b/>
        <sz val="10"/>
        <color rgb="FF003399"/>
        <rFont val="Calibri"/>
        <family val="2"/>
        <scheme val="minor"/>
      </rPr>
      <t xml:space="preserve">Indsæt  venligst forventede indtægter per periode her
</t>
    </r>
    <r>
      <rPr>
        <b/>
        <sz val="10"/>
        <rFont val="Calibri"/>
        <family val="2"/>
        <scheme val="minor"/>
      </rPr>
      <t/>
    </r>
  </si>
  <si>
    <r>
      <t xml:space="preserve">8.5  Gesamtbudget | </t>
    </r>
    <r>
      <rPr>
        <b/>
        <sz val="12"/>
        <color rgb="FF003399"/>
        <rFont val="Calibri"/>
        <family val="2"/>
        <scheme val="minor"/>
      </rPr>
      <t>Samlet budget</t>
    </r>
  </si>
  <si>
    <r>
      <rPr>
        <b/>
        <sz val="12"/>
        <rFont val="Calibri"/>
        <family val="2"/>
        <scheme val="minor"/>
      </rPr>
      <t xml:space="preserve">8.7  Prozentuale Aufteilung des Gesamtbudgets auf Teilziele | </t>
    </r>
    <r>
      <rPr>
        <b/>
        <sz val="12"/>
        <color rgb="FF003399"/>
        <rFont val="Calibri"/>
        <family val="2"/>
        <scheme val="minor"/>
      </rPr>
      <t>Procentvis fordeling af det samlede budget på delmålene</t>
    </r>
    <r>
      <rPr>
        <b/>
        <sz val="11"/>
        <color rgb="FF003399"/>
        <rFont val="Calibri"/>
        <family val="2"/>
        <scheme val="minor"/>
      </rPr>
      <t xml:space="preserve">
</t>
    </r>
    <r>
      <rPr>
        <b/>
        <sz val="10"/>
        <rFont val="Calibri"/>
        <family val="2"/>
        <scheme val="minor"/>
      </rPr>
      <t>Bitte teilen Sie hier das Budget des Partners auf die entsprechenden Teilziele ein, wenn zutreffend. Das Budget muss zu 100% zugeteilt werden</t>
    </r>
    <r>
      <rPr>
        <b/>
        <sz val="10"/>
        <color rgb="FF003399"/>
        <rFont val="Calibri"/>
        <family val="2"/>
        <scheme val="minor"/>
      </rPr>
      <t xml:space="preserve"> | Fordel venligst partnerens budget på de enkelte delmål her, hvis relevant. Budgettet skal tildeles 100 % </t>
    </r>
  </si>
  <si>
    <r>
      <t xml:space="preserve">9.1  Übersicht Projektpartner | </t>
    </r>
    <r>
      <rPr>
        <b/>
        <sz val="12"/>
        <color rgb="FF003399"/>
        <rFont val="Calibri"/>
        <family val="2"/>
        <scheme val="minor"/>
      </rPr>
      <t>Oversigt over projektpartneren</t>
    </r>
  </si>
  <si>
    <r>
      <rPr>
        <b/>
        <sz val="12"/>
        <rFont val="Calibri"/>
        <family val="2"/>
        <scheme val="minor"/>
      </rPr>
      <t xml:space="preserve">9.4  Einnahmen | </t>
    </r>
    <r>
      <rPr>
        <b/>
        <sz val="12"/>
        <color rgb="FF003399"/>
        <rFont val="Calibri"/>
        <family val="2"/>
        <scheme val="minor"/>
      </rPr>
      <t>Indtægter</t>
    </r>
    <r>
      <rPr>
        <b/>
        <sz val="11"/>
        <color rgb="FF003399"/>
        <rFont val="Calibri"/>
        <family val="2"/>
        <scheme val="minor"/>
      </rPr>
      <t xml:space="preserve">
</t>
    </r>
    <r>
      <rPr>
        <b/>
        <sz val="10"/>
        <rFont val="Calibri"/>
        <family val="2"/>
        <scheme val="minor"/>
      </rPr>
      <t>Bitte tragen Sie hier erwartete Einnahmen pro Periode ein |</t>
    </r>
    <r>
      <rPr>
        <b/>
        <sz val="10"/>
        <color rgb="FF003399"/>
        <rFont val="Calibri"/>
        <family val="2"/>
        <scheme val="minor"/>
      </rPr>
      <t xml:space="preserve">Indsæt  venligst forventede indtægter per periode her
</t>
    </r>
    <r>
      <rPr>
        <b/>
        <sz val="10"/>
        <rFont val="Calibri"/>
        <family val="2"/>
        <scheme val="minor"/>
      </rPr>
      <t/>
    </r>
  </si>
  <si>
    <r>
      <t xml:space="preserve">9.5  Gesamtbudget | </t>
    </r>
    <r>
      <rPr>
        <b/>
        <sz val="12"/>
        <color rgb="FF003399"/>
        <rFont val="Calibri"/>
        <family val="2"/>
        <scheme val="minor"/>
      </rPr>
      <t>Samlet budget</t>
    </r>
  </si>
  <si>
    <r>
      <rPr>
        <b/>
        <sz val="12"/>
        <rFont val="Calibri"/>
        <family val="2"/>
        <scheme val="minor"/>
      </rPr>
      <t xml:space="preserve">9.7  Prozentuale Aufteilung des Gesamtbudgets auf Teilziele | </t>
    </r>
    <r>
      <rPr>
        <b/>
        <sz val="12"/>
        <color rgb="FF003399"/>
        <rFont val="Calibri"/>
        <family val="2"/>
        <scheme val="minor"/>
      </rPr>
      <t>Procentvis fordeling af det samlede budget på delmålene</t>
    </r>
    <r>
      <rPr>
        <b/>
        <sz val="11"/>
        <color rgb="FF003399"/>
        <rFont val="Calibri"/>
        <family val="2"/>
        <scheme val="minor"/>
      </rPr>
      <t xml:space="preserve">
</t>
    </r>
    <r>
      <rPr>
        <b/>
        <sz val="10"/>
        <rFont val="Calibri"/>
        <family val="2"/>
        <scheme val="minor"/>
      </rPr>
      <t>Bitte teilen Sie hier das Budget des Partners auf die entsprechenden Teilziele ein, wenn zutreffend. Das Budget muss zu 100% zugeteilt werden</t>
    </r>
    <r>
      <rPr>
        <b/>
        <sz val="10"/>
        <color rgb="FF003399"/>
        <rFont val="Calibri"/>
        <family val="2"/>
        <scheme val="minor"/>
      </rPr>
      <t xml:space="preserve"> | Fordel venligst partnerens budget på de enkelte delmål her, hvis relevant. Budgettet skal tildeles 100 % </t>
    </r>
  </si>
  <si>
    <r>
      <t xml:space="preserve">10.1  Übersicht Projektpartner | </t>
    </r>
    <r>
      <rPr>
        <b/>
        <sz val="12"/>
        <color rgb="FF003399"/>
        <rFont val="Calibri"/>
        <family val="2"/>
        <scheme val="minor"/>
      </rPr>
      <t>Oversigt over projektpartneren</t>
    </r>
  </si>
  <si>
    <r>
      <rPr>
        <b/>
        <sz val="12"/>
        <rFont val="Calibri"/>
        <family val="2"/>
        <scheme val="minor"/>
      </rPr>
      <t xml:space="preserve">10.4  Einnahmen | </t>
    </r>
    <r>
      <rPr>
        <b/>
        <sz val="12"/>
        <color rgb="FF003399"/>
        <rFont val="Calibri"/>
        <family val="2"/>
        <scheme val="minor"/>
      </rPr>
      <t>Indtægter</t>
    </r>
    <r>
      <rPr>
        <b/>
        <sz val="11"/>
        <color rgb="FF003399"/>
        <rFont val="Calibri"/>
        <family val="2"/>
        <scheme val="minor"/>
      </rPr>
      <t xml:space="preserve">
</t>
    </r>
    <r>
      <rPr>
        <b/>
        <sz val="10"/>
        <rFont val="Calibri"/>
        <family val="2"/>
        <scheme val="minor"/>
      </rPr>
      <t>Bitte tragen Sie hier erwartete Einnahmen pro Periode ein |</t>
    </r>
    <r>
      <rPr>
        <b/>
        <sz val="10"/>
        <color rgb="FF003399"/>
        <rFont val="Calibri"/>
        <family val="2"/>
        <scheme val="minor"/>
      </rPr>
      <t xml:space="preserve">Indsæt  venligst forventede indtægter per periode her
</t>
    </r>
    <r>
      <rPr>
        <b/>
        <sz val="10"/>
        <rFont val="Calibri"/>
        <family val="2"/>
        <scheme val="minor"/>
      </rPr>
      <t/>
    </r>
  </si>
  <si>
    <r>
      <t xml:space="preserve">10.5  Gesamtbudget | </t>
    </r>
    <r>
      <rPr>
        <b/>
        <sz val="12"/>
        <color rgb="FF003399"/>
        <rFont val="Calibri"/>
        <family val="2"/>
        <scheme val="minor"/>
      </rPr>
      <t>Samlet budget</t>
    </r>
  </si>
  <si>
    <r>
      <rPr>
        <b/>
        <sz val="12"/>
        <rFont val="Calibri"/>
        <family val="2"/>
        <scheme val="minor"/>
      </rPr>
      <t xml:space="preserve">10.7  Prozentuale Aufteilung des Gesamtbudgets auf Teilziele | </t>
    </r>
    <r>
      <rPr>
        <b/>
        <sz val="12"/>
        <color rgb="FF003399"/>
        <rFont val="Calibri"/>
        <family val="2"/>
        <scheme val="minor"/>
      </rPr>
      <t>Procentvis fordeling af det samlede budget på delmålene</t>
    </r>
    <r>
      <rPr>
        <b/>
        <sz val="11"/>
        <color rgb="FF003399"/>
        <rFont val="Calibri"/>
        <family val="2"/>
        <scheme val="minor"/>
      </rPr>
      <t xml:space="preserve">
</t>
    </r>
    <r>
      <rPr>
        <b/>
        <sz val="10"/>
        <rFont val="Calibri"/>
        <family val="2"/>
        <scheme val="minor"/>
      </rPr>
      <t>Bitte teilen Sie hier das Budget des Partners auf die entsprechenden Teilziele ein, wenn zutreffend. Das Budget muss zu 100% zugeteilt werden</t>
    </r>
    <r>
      <rPr>
        <b/>
        <sz val="10"/>
        <color rgb="FF003399"/>
        <rFont val="Calibri"/>
        <family val="2"/>
        <scheme val="minor"/>
      </rPr>
      <t xml:space="preserve"> | Fordel venligst partnerens budget på de enkelte delmål her, hvis relevant. Budgettet skal tildeles 100 % </t>
    </r>
  </si>
  <si>
    <r>
      <t xml:space="preserve">11.1  Übersicht Projektpartner | </t>
    </r>
    <r>
      <rPr>
        <b/>
        <sz val="12"/>
        <color rgb="FF003399"/>
        <rFont val="Calibri"/>
        <family val="2"/>
        <scheme val="minor"/>
      </rPr>
      <t>Oversigt over projektpartneren</t>
    </r>
  </si>
  <si>
    <r>
      <rPr>
        <b/>
        <sz val="12"/>
        <rFont val="Calibri"/>
        <family val="2"/>
        <scheme val="minor"/>
      </rPr>
      <t xml:space="preserve">11.4  Einnahmen | </t>
    </r>
    <r>
      <rPr>
        <b/>
        <sz val="12"/>
        <color rgb="FF003399"/>
        <rFont val="Calibri"/>
        <family val="2"/>
        <scheme val="minor"/>
      </rPr>
      <t>Indtægter</t>
    </r>
    <r>
      <rPr>
        <b/>
        <sz val="11"/>
        <color rgb="FF003399"/>
        <rFont val="Calibri"/>
        <family val="2"/>
        <scheme val="minor"/>
      </rPr>
      <t xml:space="preserve">
</t>
    </r>
    <r>
      <rPr>
        <b/>
        <sz val="10"/>
        <rFont val="Calibri"/>
        <family val="2"/>
        <scheme val="minor"/>
      </rPr>
      <t>Bitte tragen Sie hier erwartete Einnahmen pro Periode ein |</t>
    </r>
    <r>
      <rPr>
        <b/>
        <sz val="10"/>
        <color rgb="FF003399"/>
        <rFont val="Calibri"/>
        <family val="2"/>
        <scheme val="minor"/>
      </rPr>
      <t xml:space="preserve">Indsæt  venligst forventede indtægter per periode her
</t>
    </r>
    <r>
      <rPr>
        <b/>
        <sz val="10"/>
        <rFont val="Calibri"/>
        <family val="2"/>
        <scheme val="minor"/>
      </rPr>
      <t/>
    </r>
  </si>
  <si>
    <r>
      <t xml:space="preserve">11.5  Gesamtbudget | </t>
    </r>
    <r>
      <rPr>
        <b/>
        <sz val="12"/>
        <color rgb="FF003399"/>
        <rFont val="Calibri"/>
        <family val="2"/>
        <scheme val="minor"/>
      </rPr>
      <t>Samlet budget</t>
    </r>
  </si>
  <si>
    <r>
      <rPr>
        <b/>
        <sz val="12"/>
        <rFont val="Calibri"/>
        <family val="2"/>
        <scheme val="minor"/>
      </rPr>
      <t xml:space="preserve">11.7  Prozentuale Aufteilung des Gesamtbudgets auf Teilziele | </t>
    </r>
    <r>
      <rPr>
        <b/>
        <sz val="12"/>
        <color rgb="FF003399"/>
        <rFont val="Calibri"/>
        <family val="2"/>
        <scheme val="minor"/>
      </rPr>
      <t>Procentvis fordeling af det samlede budget på delmålene</t>
    </r>
    <r>
      <rPr>
        <b/>
        <sz val="11"/>
        <color rgb="FF003399"/>
        <rFont val="Calibri"/>
        <family val="2"/>
        <scheme val="minor"/>
      </rPr>
      <t xml:space="preserve">
</t>
    </r>
    <r>
      <rPr>
        <b/>
        <sz val="10"/>
        <rFont val="Calibri"/>
        <family val="2"/>
        <scheme val="minor"/>
      </rPr>
      <t>Bitte teilen Sie hier das Budget des Partners auf die entsprechenden Teilziele ein, wenn zutreffend. Das Budget muss zu 100% zugeteilt werden</t>
    </r>
    <r>
      <rPr>
        <b/>
        <sz val="10"/>
        <color rgb="FF003399"/>
        <rFont val="Calibri"/>
        <family val="2"/>
        <scheme val="minor"/>
      </rPr>
      <t xml:space="preserve"> | Fordel venligst partnerens budget på de enkelte delmål her, hvis relevant. Budgettet skal tildeles 100 % </t>
    </r>
  </si>
  <si>
    <r>
      <t xml:space="preserve">Anteil am Budget | 
</t>
    </r>
    <r>
      <rPr>
        <b/>
        <sz val="11"/>
        <color rgb="FF003399"/>
        <rFont val="Calibri"/>
        <family val="2"/>
        <scheme val="minor"/>
      </rPr>
      <t>Andel af budgettet</t>
    </r>
  </si>
  <si>
    <r>
      <t xml:space="preserve">Zwischensumme | </t>
    </r>
    <r>
      <rPr>
        <b/>
        <sz val="11"/>
        <color rgb="FF003399"/>
        <rFont val="Calibri"/>
        <family val="2"/>
        <scheme val="minor"/>
      </rPr>
      <t>Subtotal</t>
    </r>
  </si>
  <si>
    <r>
      <t xml:space="preserve">Datum der Einreichung des Budgets | </t>
    </r>
    <r>
      <rPr>
        <sz val="10"/>
        <color rgb="FF003399"/>
        <rFont val="Calibri"/>
        <family val="2"/>
        <scheme val="minor"/>
      </rPr>
      <t>Dato for indsendelsen af budgettet</t>
    </r>
  </si>
  <si>
    <r>
      <t xml:space="preserve">Übersicht Projektpartner | </t>
    </r>
    <r>
      <rPr>
        <b/>
        <sz val="10"/>
        <color rgb="FF003399"/>
        <rFont val="Calibri"/>
        <family val="2"/>
        <scheme val="minor"/>
      </rPr>
      <t>Overblik partnere</t>
    </r>
  </si>
  <si>
    <r>
      <t>Land des Partners |</t>
    </r>
    <r>
      <rPr>
        <b/>
        <sz val="10"/>
        <color rgb="FF000090"/>
        <rFont val="Calibri"/>
        <family val="2"/>
        <scheme val="minor"/>
      </rPr>
      <t xml:space="preserve"> </t>
    </r>
    <r>
      <rPr>
        <b/>
        <sz val="10"/>
        <color rgb="FF003399"/>
        <rFont val="Calibri"/>
        <family val="2"/>
        <scheme val="minor"/>
      </rPr>
      <t>Partnerens land</t>
    </r>
  </si>
  <si>
    <r>
      <t xml:space="preserve">Teilziel - Titel | </t>
    </r>
    <r>
      <rPr>
        <b/>
        <sz val="10"/>
        <color rgb="FF000090"/>
        <rFont val="Calibri"/>
        <family val="2"/>
        <scheme val="minor"/>
      </rPr>
      <t xml:space="preserve"> </t>
    </r>
    <r>
      <rPr>
        <b/>
        <sz val="10"/>
        <color rgb="FF003399"/>
        <rFont val="Calibri"/>
        <family val="2"/>
        <scheme val="minor"/>
      </rPr>
      <t>Delmål - titel</t>
    </r>
  </si>
  <si>
    <r>
      <t xml:space="preserve">Projektmanagement &amp; Öffentlichkeitsarbeit | 
</t>
    </r>
    <r>
      <rPr>
        <sz val="10"/>
        <color rgb="FF003399"/>
        <rFont val="Calibri"/>
        <family val="2"/>
        <scheme val="minor"/>
      </rPr>
      <t>Projektledelse &amp; Kommunikation</t>
    </r>
  </si>
  <si>
    <r>
      <t xml:space="preserve">TZ | </t>
    </r>
    <r>
      <rPr>
        <sz val="10"/>
        <color rgb="FF003399"/>
        <rFont val="Calibri"/>
        <family val="2"/>
        <scheme val="minor"/>
      </rPr>
      <t>DM</t>
    </r>
    <r>
      <rPr>
        <sz val="10"/>
        <color rgb="FF000090"/>
        <rFont val="Calibri"/>
        <family val="2"/>
        <scheme val="minor"/>
      </rPr>
      <t xml:space="preserve"> </t>
    </r>
    <r>
      <rPr>
        <sz val="10"/>
        <rFont val="Calibri"/>
        <family val="2"/>
        <scheme val="minor"/>
      </rPr>
      <t>2</t>
    </r>
  </si>
  <si>
    <r>
      <t xml:space="preserve">  Akronym Projekt | </t>
    </r>
    <r>
      <rPr>
        <b/>
        <sz val="12"/>
        <color rgb="FF003399"/>
        <rFont val="Calibri"/>
        <family val="2"/>
        <scheme val="minor"/>
      </rPr>
      <t>Projektets akronym:</t>
    </r>
  </si>
  <si>
    <r>
      <t xml:space="preserve">2.1  Gesamtbudget pro Periode | 
      </t>
    </r>
    <r>
      <rPr>
        <b/>
        <sz val="12"/>
        <color rgb="FF003399"/>
        <rFont val="Calibri"/>
        <family val="2"/>
        <scheme val="minor"/>
      </rPr>
      <t xml:space="preserve"> Samlet budget pr. periode</t>
    </r>
  </si>
  <si>
    <r>
      <t xml:space="preserve">Kofinanzierung | </t>
    </r>
    <r>
      <rPr>
        <sz val="11"/>
        <color rgb="FF003399"/>
        <rFont val="Calibri"/>
        <family val="2"/>
        <scheme val="minor"/>
      </rPr>
      <t>Medfinansiering</t>
    </r>
  </si>
  <si>
    <r>
      <t xml:space="preserve">Gesamtfinanzierung | </t>
    </r>
    <r>
      <rPr>
        <sz val="11"/>
        <color rgb="FF003399"/>
        <rFont val="Calibri"/>
        <family val="2"/>
        <scheme val="minor"/>
      </rPr>
      <t>Totalfinansiering</t>
    </r>
  </si>
  <si>
    <r>
      <t xml:space="preserve">Förderquote | </t>
    </r>
    <r>
      <rPr>
        <b/>
        <sz val="11"/>
        <color rgb="FF003399"/>
        <rFont val="Calibri"/>
        <family val="2"/>
        <scheme val="minor"/>
      </rPr>
      <t>Støttesats</t>
    </r>
  </si>
  <si>
    <r>
      <t>2.3  Personalressourcen gesamt |</t>
    </r>
    <r>
      <rPr>
        <b/>
        <sz val="12"/>
        <color rgb="FF000090"/>
        <rFont val="Calibri"/>
        <family val="2"/>
        <scheme val="minor"/>
      </rPr>
      <t xml:space="preserve"> 
      </t>
    </r>
    <r>
      <rPr>
        <b/>
        <sz val="12"/>
        <color rgb="FF003399"/>
        <rFont val="Calibri"/>
        <family val="2"/>
        <scheme val="minor"/>
      </rPr>
      <t xml:space="preserve"> Personaleressourcer i alt</t>
    </r>
  </si>
  <si>
    <r>
      <t xml:space="preserve">Leistungsgruppen (LG) | </t>
    </r>
    <r>
      <rPr>
        <b/>
        <sz val="11"/>
        <color rgb="FF003399"/>
        <rFont val="Calibri"/>
        <family val="2"/>
        <scheme val="minor"/>
      </rPr>
      <t>Funktionsgrupper (FG)</t>
    </r>
  </si>
  <si>
    <r>
      <t xml:space="preserve">LG | </t>
    </r>
    <r>
      <rPr>
        <b/>
        <sz val="11"/>
        <color rgb="FF003399"/>
        <rFont val="Calibri"/>
        <family val="2"/>
        <scheme val="minor"/>
      </rPr>
      <t>FG</t>
    </r>
    <r>
      <rPr>
        <b/>
        <sz val="11"/>
        <color rgb="FF000090"/>
        <rFont val="Calibri"/>
        <family val="2"/>
        <scheme val="minor"/>
      </rPr>
      <t xml:space="preserve"> </t>
    </r>
    <r>
      <rPr>
        <b/>
        <sz val="11"/>
        <rFont val="Calibri"/>
        <family val="2"/>
        <scheme val="minor"/>
      </rPr>
      <t>2</t>
    </r>
  </si>
  <si>
    <r>
      <t>LG |</t>
    </r>
    <r>
      <rPr>
        <b/>
        <sz val="11"/>
        <color rgb="FF000090"/>
        <rFont val="Calibri"/>
        <family val="2"/>
        <scheme val="minor"/>
      </rPr>
      <t xml:space="preserve"> </t>
    </r>
    <r>
      <rPr>
        <b/>
        <sz val="11"/>
        <color rgb="FF003399"/>
        <rFont val="Calibri"/>
        <family val="2"/>
        <scheme val="minor"/>
      </rPr>
      <t>FG</t>
    </r>
    <r>
      <rPr>
        <b/>
        <sz val="11"/>
        <rFont val="Calibri"/>
        <family val="2"/>
        <scheme val="minor"/>
      </rPr>
      <t xml:space="preserve"> 1</t>
    </r>
  </si>
  <si>
    <r>
      <t>LG |</t>
    </r>
    <r>
      <rPr>
        <b/>
        <sz val="11"/>
        <color rgb="FF000090"/>
        <rFont val="Calibri"/>
        <family val="2"/>
        <scheme val="minor"/>
      </rPr>
      <t xml:space="preserve"> </t>
    </r>
    <r>
      <rPr>
        <b/>
        <sz val="11"/>
        <color rgb="FF003399"/>
        <rFont val="Calibri"/>
        <family val="2"/>
        <scheme val="minor"/>
      </rPr>
      <t>FG</t>
    </r>
    <r>
      <rPr>
        <b/>
        <sz val="11"/>
        <rFont val="Calibri"/>
        <family val="2"/>
        <scheme val="minor"/>
      </rPr>
      <t xml:space="preserve"> 3</t>
    </r>
  </si>
  <si>
    <r>
      <t>Summe</t>
    </r>
    <r>
      <rPr>
        <b/>
        <sz val="11"/>
        <color rgb="FF000090"/>
        <rFont val="Calibri"/>
        <family val="2"/>
        <scheme val="minor"/>
      </rPr>
      <t xml:space="preserve"> </t>
    </r>
    <r>
      <rPr>
        <b/>
        <sz val="11"/>
        <rFont val="Calibri"/>
        <family val="2"/>
        <scheme val="minor"/>
      </rPr>
      <t>|</t>
    </r>
    <r>
      <rPr>
        <b/>
        <sz val="11"/>
        <color rgb="FF000090"/>
        <rFont val="Calibri"/>
        <family val="2"/>
        <scheme val="minor"/>
      </rPr>
      <t xml:space="preserve"> </t>
    </r>
    <r>
      <rPr>
        <b/>
        <sz val="11"/>
        <color rgb="FF003399"/>
        <rFont val="Calibri"/>
        <family val="2"/>
        <scheme val="minor"/>
      </rPr>
      <t>Total</t>
    </r>
  </si>
  <si>
    <r>
      <t>Summe |</t>
    </r>
    <r>
      <rPr>
        <b/>
        <sz val="11"/>
        <color rgb="FF000090"/>
        <rFont val="Calibri"/>
        <family val="2"/>
        <scheme val="minor"/>
      </rPr>
      <t xml:space="preserve"> </t>
    </r>
    <r>
      <rPr>
        <b/>
        <sz val="11"/>
        <color rgb="FF003399"/>
        <rFont val="Calibri"/>
        <family val="2"/>
        <scheme val="minor"/>
      </rPr>
      <t>Total</t>
    </r>
  </si>
  <si>
    <r>
      <t xml:space="preserve">Nachlaufzeit | </t>
    </r>
    <r>
      <rPr>
        <b/>
        <sz val="11"/>
        <color rgb="FF003399"/>
        <rFont val="Calibri"/>
        <family val="2"/>
        <scheme val="minor"/>
      </rPr>
      <t>Opfølgnings-periode</t>
    </r>
  </si>
  <si>
    <r>
      <t xml:space="preserve">Nachlaufzeit | </t>
    </r>
    <r>
      <rPr>
        <sz val="11"/>
        <color rgb="FF003399"/>
        <rFont val="Calibri"/>
        <family val="2"/>
        <scheme val="minor"/>
      </rPr>
      <t>Opfølgningsperiode</t>
    </r>
  </si>
  <si>
    <r>
      <t>Nachlaufzeit |</t>
    </r>
    <r>
      <rPr>
        <sz val="11"/>
        <color rgb="FF003399"/>
        <rFont val="Calibri"/>
        <family val="2"/>
        <scheme val="minor"/>
      </rPr>
      <t xml:space="preserve"> Opfølgnings-periode</t>
    </r>
  </si>
  <si>
    <r>
      <t xml:space="preserve">Gesamtbudget des Projektes | 
</t>
    </r>
    <r>
      <rPr>
        <b/>
        <sz val="12"/>
        <color rgb="FF003399"/>
        <rFont val="Calibri"/>
        <family val="2"/>
        <scheme val="minor"/>
      </rPr>
      <t>Projektets samlede budget</t>
    </r>
  </si>
  <si>
    <r>
      <t xml:space="preserve">Beantragte Förderquote | 
</t>
    </r>
    <r>
      <rPr>
        <b/>
        <sz val="12"/>
        <color rgb="FF003399"/>
        <rFont val="Calibri"/>
        <family val="2"/>
        <scheme val="minor"/>
      </rPr>
      <t>Ansøgt støttesats</t>
    </r>
  </si>
  <si>
    <r>
      <t xml:space="preserve">Differenz Gesamtbudget zu Gesamtfinanzierung | 
</t>
    </r>
    <r>
      <rPr>
        <sz val="11"/>
        <color rgb="FF003399"/>
        <rFont val="Calibri"/>
        <family val="2"/>
        <scheme val="minor"/>
      </rPr>
      <t>Differens samlede budget ift. Totalfinansiering</t>
    </r>
  </si>
  <si>
    <r>
      <t>% Verteilt auf TZ |</t>
    </r>
    <r>
      <rPr>
        <b/>
        <sz val="10"/>
        <color rgb="FF003399"/>
        <rFont val="Calibri"/>
        <family val="2"/>
        <scheme val="minor"/>
      </rPr>
      <t>% Fordelt på DM</t>
    </r>
  </si>
  <si>
    <r>
      <t xml:space="preserve">TZ | </t>
    </r>
    <r>
      <rPr>
        <b/>
        <sz val="10"/>
        <color rgb="FF003399"/>
        <rFont val="Calibri"/>
        <family val="2"/>
        <scheme val="minor"/>
      </rPr>
      <t xml:space="preserve">DM </t>
    </r>
    <r>
      <rPr>
        <b/>
        <sz val="10"/>
        <rFont val="Calibri"/>
        <family val="2"/>
        <scheme val="minor"/>
      </rPr>
      <t>3</t>
    </r>
  </si>
  <si>
    <r>
      <t xml:space="preserve">TZ | </t>
    </r>
    <r>
      <rPr>
        <b/>
        <sz val="10"/>
        <color rgb="FF003399"/>
        <rFont val="Calibri"/>
        <family val="2"/>
        <scheme val="minor"/>
      </rPr>
      <t>DM</t>
    </r>
    <r>
      <rPr>
        <b/>
        <sz val="10"/>
        <color rgb="FF000090"/>
        <rFont val="Calibri"/>
        <family val="2"/>
        <scheme val="minor"/>
      </rPr>
      <t xml:space="preserve"> </t>
    </r>
    <r>
      <rPr>
        <b/>
        <sz val="10"/>
        <rFont val="Calibri"/>
        <family val="2"/>
        <scheme val="minor"/>
      </rPr>
      <t>2</t>
    </r>
  </si>
  <si>
    <r>
      <t xml:space="preserve">2.2  Finanzierungsübersicht gesamt | 
       </t>
    </r>
    <r>
      <rPr>
        <b/>
        <sz val="12"/>
        <color rgb="FF003399"/>
        <rFont val="Calibri"/>
        <family val="2"/>
        <scheme val="minor"/>
      </rPr>
      <t>Samlet finansieringsoversigt</t>
    </r>
  </si>
  <si>
    <t xml:space="preserve">2.0 Zusammenfassung |
     Resumé </t>
  </si>
  <si>
    <r>
      <t xml:space="preserve">Erläuterungen | </t>
    </r>
    <r>
      <rPr>
        <b/>
        <sz val="11"/>
        <color rgb="FF003399"/>
        <rFont val="Calibri"/>
        <family val="2"/>
        <scheme val="minor"/>
      </rPr>
      <t>Uddybende forklaringer</t>
    </r>
  </si>
  <si>
    <r>
      <t xml:space="preserve">Beschreibung der übergeordneten Tätigkeiten | </t>
    </r>
    <r>
      <rPr>
        <b/>
        <sz val="11"/>
        <color rgb="FF003399"/>
        <rFont val="Calibri"/>
        <family val="2"/>
        <scheme val="minor"/>
      </rPr>
      <t xml:space="preserve">Beskrivelse af de overordnede aktiviteter </t>
    </r>
  </si>
  <si>
    <r>
      <t>Erläuterungen |</t>
    </r>
    <r>
      <rPr>
        <b/>
        <sz val="11"/>
        <color rgb="FF003399"/>
        <rFont val="Calibri"/>
        <family val="2"/>
        <scheme val="minor"/>
      </rPr>
      <t xml:space="preserve"> Uddybende forklaringer</t>
    </r>
  </si>
  <si>
    <r>
      <t xml:space="preserve">LG | </t>
    </r>
    <r>
      <rPr>
        <b/>
        <sz val="11"/>
        <color rgb="FF003399"/>
        <rFont val="Calibri"/>
        <family val="2"/>
        <scheme val="minor"/>
      </rPr>
      <t>FG</t>
    </r>
    <r>
      <rPr>
        <b/>
        <sz val="11"/>
        <rFont val="Calibri"/>
        <family val="2"/>
        <scheme val="minor"/>
      </rPr>
      <t xml:space="preserve"> 1
</t>
    </r>
    <r>
      <rPr>
        <b/>
        <i/>
        <sz val="11"/>
        <rFont val="Calibri"/>
        <family val="2"/>
        <scheme val="minor"/>
      </rPr>
      <t xml:space="preserve">Verantwortlich für … |
</t>
    </r>
    <r>
      <rPr>
        <b/>
        <i/>
        <sz val="11"/>
        <color rgb="FF003399"/>
        <rFont val="Calibri"/>
        <family val="2"/>
        <scheme val="minor"/>
      </rPr>
      <t>Ansvarlig for …</t>
    </r>
  </si>
  <si>
    <r>
      <t xml:space="preserve">2.5  Übersicht Projektpartner | 
       </t>
    </r>
    <r>
      <rPr>
        <b/>
        <sz val="12"/>
        <color rgb="FF000090"/>
        <rFont val="Calibri"/>
        <family val="2"/>
        <scheme val="minor"/>
      </rPr>
      <t>Oversigt over partnere</t>
    </r>
  </si>
  <si>
    <r>
      <t xml:space="preserve">2.6  Gesamtbudget pro Teilziel | 
       </t>
    </r>
    <r>
      <rPr>
        <b/>
        <sz val="12"/>
        <color rgb="FF000090"/>
        <rFont val="Calibri"/>
        <family val="2"/>
        <scheme val="minor"/>
      </rPr>
      <t>Samlet budget pr. delmål</t>
    </r>
  </si>
  <si>
    <t>Teilziel, bzw. Teilzielinhalte</t>
  </si>
  <si>
    <t>Kosten</t>
  </si>
  <si>
    <t>z.B. Konferenzkosten: Moderator, Verpflegung, Raummiete, Simultanübersetzung […]</t>
  </si>
  <si>
    <t xml:space="preserve"> z.B. Übersetzungen Veröffentlichungen</t>
  </si>
  <si>
    <t>z.B. Laborausrüstung</t>
  </si>
  <si>
    <t>z.B. Teilziel 2, Konferenz "Zukunft Inselwelt"</t>
  </si>
  <si>
    <t>z.B. Alle Teilziele</t>
  </si>
  <si>
    <t>z.B. Teilziel 3, Experimente Lasertechnik</t>
  </si>
  <si>
    <r>
      <rPr>
        <b/>
        <sz val="12"/>
        <rFont val="Calibri"/>
        <family val="2"/>
        <scheme val="minor"/>
      </rPr>
      <t xml:space="preserve">3.4  Einnahmen | </t>
    </r>
    <r>
      <rPr>
        <b/>
        <sz val="12"/>
        <color rgb="FF003399"/>
        <rFont val="Calibri"/>
        <family val="2"/>
        <scheme val="minor"/>
      </rPr>
      <t>Indtægter</t>
    </r>
    <r>
      <rPr>
        <b/>
        <sz val="11"/>
        <color rgb="FF003399"/>
        <rFont val="Calibri"/>
        <family val="2"/>
        <scheme val="minor"/>
      </rPr>
      <t xml:space="preserve">
</t>
    </r>
    <r>
      <rPr>
        <b/>
        <sz val="10"/>
        <rFont val="Calibri"/>
        <family val="2"/>
        <scheme val="minor"/>
      </rPr>
      <t>Bitte tragen Sie hier erwartete Einnahmen pro Periode ein |</t>
    </r>
    <r>
      <rPr>
        <b/>
        <sz val="10"/>
        <color rgb="FF003399"/>
        <rFont val="Calibri"/>
        <family val="2"/>
        <scheme val="minor"/>
      </rPr>
      <t xml:space="preserve">Indsæt  venligst forventede indtægter per periode her
</t>
    </r>
    <r>
      <rPr>
        <b/>
        <sz val="10"/>
        <rFont val="Calibri"/>
        <family val="2"/>
        <scheme val="minor"/>
      </rPr>
      <t/>
    </r>
  </si>
  <si>
    <r>
      <rPr>
        <b/>
        <sz val="11"/>
        <color theme="1"/>
        <rFont val="Calibri"/>
        <family val="2"/>
        <scheme val="minor"/>
      </rPr>
      <t>1.2</t>
    </r>
    <r>
      <rPr>
        <sz val="11"/>
        <color theme="1"/>
        <rFont val="Calibri"/>
        <family val="2"/>
        <scheme val="minor"/>
      </rPr>
      <t xml:space="preserve">
Bitte listen Sie die Projektpartner auf und wählen Sie eine Länderzugehörigkeit, wie im Antrag angegeben |
</t>
    </r>
    <r>
      <rPr>
        <sz val="11"/>
        <color rgb="FF003399"/>
        <rFont val="Calibri"/>
        <family val="2"/>
        <scheme val="minor"/>
      </rPr>
      <t>Angiv venligst de enkelte projektpartnere her og vælg et nationalt tilhørsforhold som nævnt i ansøgningen</t>
    </r>
  </si>
  <si>
    <r>
      <t xml:space="preserve">2.7  Teilnahme pro Teilziel lt. Budget| 
       </t>
    </r>
    <r>
      <rPr>
        <b/>
        <sz val="12"/>
        <color rgb="FF000090"/>
        <rFont val="Calibri"/>
        <family val="2"/>
        <scheme val="minor"/>
      </rPr>
      <t>Deltagelse pr. delmål ifl. budget</t>
    </r>
  </si>
  <si>
    <t>!</t>
  </si>
  <si>
    <r>
      <t xml:space="preserve">Bitte beachten Sie: Das Budgetformular enthält Rundungen. Bei der späteren Auszahlung kann es daher in der Zuschusssumme zu geringfügigen Abweichungen kommen | </t>
    </r>
    <r>
      <rPr>
        <b/>
        <sz val="12"/>
        <color rgb="FF003399"/>
        <rFont val="Calibri"/>
        <family val="2"/>
        <scheme val="minor"/>
      </rPr>
      <t>Bemærk venligst: Budgetformularen indeholder afrundinger. Ved senere udbetaling kan der derfor forekomme mindre afvigelser i tilskudsbeløbet</t>
    </r>
  </si>
  <si>
    <t>Summe | Total</t>
  </si>
  <si>
    <t>Projektperiode</t>
  </si>
  <si>
    <r>
      <t xml:space="preserve">Gesamtbudget | </t>
    </r>
    <r>
      <rPr>
        <b/>
        <sz val="11"/>
        <color rgb="FF003399"/>
        <rFont val="Calibri"/>
        <family val="2"/>
        <scheme val="minor"/>
      </rPr>
      <t>Samlet budget</t>
    </r>
  </si>
  <si>
    <r>
      <rPr>
        <b/>
        <sz val="12"/>
        <rFont val="Calibri"/>
        <family val="2"/>
        <scheme val="minor"/>
      </rPr>
      <t xml:space="preserve">5.3  Restkostenpauschale - Sachkosten mit Pauschalsatz von 40 % der Personalkosten | </t>
    </r>
    <r>
      <rPr>
        <b/>
        <sz val="12"/>
        <color rgb="FF003399"/>
        <rFont val="Calibri"/>
        <family val="2"/>
        <scheme val="minor"/>
      </rPr>
      <t>Fast takst til de øvrige omkostninger på 40 % af personaleomkostningerne</t>
    </r>
    <r>
      <rPr>
        <b/>
        <sz val="10"/>
        <color rgb="FF003399"/>
        <rFont val="Calibri"/>
        <family val="2"/>
        <scheme val="minor"/>
      </rPr>
      <t xml:space="preserve">
</t>
    </r>
    <r>
      <rPr>
        <b/>
        <sz val="10"/>
        <rFont val="Calibri"/>
        <family val="2"/>
        <scheme val="minor"/>
      </rPr>
      <t/>
    </r>
  </si>
  <si>
    <r>
      <t xml:space="preserve">Restkostenpauschale - Sachkosten mit Pauschalsatz von 40% der Personalkosten | 
</t>
    </r>
    <r>
      <rPr>
        <sz val="11"/>
        <color rgb="FF003399"/>
        <rFont val="Calibri"/>
        <family val="2"/>
        <scheme val="minor"/>
      </rPr>
      <t>Fast takst til de øvrige omkostninger på 40 % af personaleomkostningerne</t>
    </r>
  </si>
  <si>
    <r>
      <rPr>
        <b/>
        <sz val="12"/>
        <rFont val="Calibri"/>
        <family val="2"/>
        <scheme val="minor"/>
      </rPr>
      <t xml:space="preserve">4.3  Restkostenpauschale - Sachkosten mit Pauschalsatz von 40 % der Personalkosten | </t>
    </r>
    <r>
      <rPr>
        <b/>
        <sz val="12"/>
        <color rgb="FF003399"/>
        <rFont val="Calibri"/>
        <family val="2"/>
        <scheme val="minor"/>
      </rPr>
      <t>Fast takst til de øvrige omkostninger på 40 % af personaleomkostningerne</t>
    </r>
    <r>
      <rPr>
        <b/>
        <sz val="10"/>
        <color rgb="FF003399"/>
        <rFont val="Calibri"/>
        <family val="2"/>
        <scheme val="minor"/>
      </rPr>
      <t xml:space="preserve">
</t>
    </r>
    <r>
      <rPr>
        <b/>
        <sz val="10"/>
        <rFont val="Calibri"/>
        <family val="2"/>
        <scheme val="minor"/>
      </rPr>
      <t/>
    </r>
  </si>
  <si>
    <r>
      <t xml:space="preserve">3.3  Restkostenpauschale - Sachkosten mit Pauschalsatz von 40 % der Personalkosten | </t>
    </r>
    <r>
      <rPr>
        <b/>
        <sz val="12"/>
        <color rgb="FF003399"/>
        <rFont val="Calibri"/>
        <family val="2"/>
        <scheme val="minor"/>
      </rPr>
      <t>Fast takst til de øvrige omkostninger på 40 % af personaleomkostningerne</t>
    </r>
  </si>
  <si>
    <r>
      <t>Restkostenpauschale - Sachkosten mit Pauschalsatz von 40% der Personalkosten |</t>
    </r>
    <r>
      <rPr>
        <sz val="11"/>
        <color rgb="FF003399"/>
        <rFont val="Calibri"/>
        <family val="2"/>
        <scheme val="minor"/>
      </rPr>
      <t>Fast takst til de øvrige omkostninger på 40 % af personaleomkostningerne</t>
    </r>
  </si>
  <si>
    <r>
      <t xml:space="preserve">2.4 Restkostenpauschale - Sachkosten mit Pauschalsatz von 40 % der Personalkosten | 
      </t>
    </r>
    <r>
      <rPr>
        <b/>
        <sz val="12"/>
        <color rgb="FF003399"/>
        <rFont val="Calibri"/>
        <family val="2"/>
        <scheme val="minor"/>
      </rPr>
      <t>Fast takst til de øvrige omkostninger på 40 % af personaleomkostningerne</t>
    </r>
  </si>
  <si>
    <r>
      <t>Summe der Restkostenpauschale im Projekt, basierend auf den Personalkosten der Partner: |</t>
    </r>
    <r>
      <rPr>
        <sz val="11"/>
        <color rgb="FF003399"/>
        <rFont val="Calibri"/>
        <family val="2"/>
        <scheme val="minor"/>
      </rPr>
      <t xml:space="preserve"> 
Total af den faste takst til de resterende omkostninger i projektet, baseret på partnernes personaleomkostninger:</t>
    </r>
  </si>
  <si>
    <r>
      <t>Gesamtkosten in Vollzeitstellen (1.720 Stunden pro Periode) |</t>
    </r>
    <r>
      <rPr>
        <b/>
        <sz val="11"/>
        <color rgb="FF003399"/>
        <rFont val="Calibri"/>
        <family val="2"/>
        <scheme val="minor"/>
      </rPr>
      <t xml:space="preserve"> Samlede omkostninger for fuldtidsstillinger (1.720 timer pr. periode)</t>
    </r>
  </si>
  <si>
    <r>
      <rPr>
        <b/>
        <sz val="14"/>
        <rFont val="Calibri"/>
        <family val="2"/>
        <scheme val="minor"/>
      </rPr>
      <t xml:space="preserve">Auf dieser Seite erstellen Sie das Budget des Partners. Bitte gehen sie dabei wie folgt vor | </t>
    </r>
    <r>
      <rPr>
        <b/>
        <sz val="14"/>
        <color rgb="FF003399"/>
        <rFont val="Calibri"/>
        <family val="2"/>
        <scheme val="minor"/>
      </rPr>
      <t>På denne side udfyldes partnerens budget. Fortsæt som følger:</t>
    </r>
    <r>
      <rPr>
        <b/>
        <sz val="14"/>
        <rFont val="Calibri"/>
        <family val="2"/>
        <scheme val="minor"/>
      </rPr>
      <t xml:space="preserve">
</t>
    </r>
    <r>
      <rPr>
        <sz val="14"/>
        <rFont val="Calibri"/>
        <family val="2"/>
        <scheme val="minor"/>
      </rPr>
      <t xml:space="preserve">1. Tragen Sie die Personalkosten in Tabelle 2 ein. Tabelle 3 berechnet darauf aufbauend automatisch eine Restkostenpauschale | </t>
    </r>
    <r>
      <rPr>
        <sz val="14"/>
        <color rgb="FF003399"/>
        <rFont val="Calibri"/>
        <family val="2"/>
        <scheme val="minor"/>
      </rPr>
      <t>Indtast personaleomkostningerne i tabel 2. Tabel 3 beregner automatisk den faste takst til de øvrige omkostninger</t>
    </r>
    <r>
      <rPr>
        <sz val="14"/>
        <rFont val="Calibri"/>
        <family val="2"/>
        <scheme val="minor"/>
      </rPr>
      <t xml:space="preserve">
2. Tragen Sie evtl. Einnahmen in Tabelle 4 ein | </t>
    </r>
    <r>
      <rPr>
        <sz val="14"/>
        <color rgb="FF003399"/>
        <rFont val="Calibri"/>
        <family val="2"/>
        <scheme val="minor"/>
      </rPr>
      <t>Angiv eventuelle indtægter i tabel 4</t>
    </r>
    <r>
      <rPr>
        <sz val="14"/>
        <rFont val="Calibri"/>
        <family val="2"/>
        <scheme val="minor"/>
      </rPr>
      <t xml:space="preserve">
3. Das Gesamtbudget des Partners können Sie dann in Tabelle 5 einsehen. Vervollständigen Sie anschließend die Angaben zu Finanzierung in Tabelle 6 | </t>
    </r>
    <r>
      <rPr>
        <sz val="14"/>
        <color rgb="FF003399"/>
        <rFont val="Calibri"/>
        <family val="2"/>
        <scheme val="minor"/>
      </rPr>
      <t xml:space="preserve">Partnerens samlede budget kan derefter ses i tabel 5. Udfyld derefter oplysningerne om finansiering i tabel 6
</t>
    </r>
    <r>
      <rPr>
        <sz val="14"/>
        <rFont val="Calibri"/>
        <family val="2"/>
        <scheme val="minor"/>
      </rPr>
      <t xml:space="preserve">
4. Teilen Sie abschließend in Tabelle 7 das Budget auf die verschiedenen Teilziele auf | </t>
    </r>
    <r>
      <rPr>
        <sz val="14"/>
        <color rgb="FF003399"/>
        <rFont val="Calibri"/>
        <family val="2"/>
        <scheme val="minor"/>
      </rPr>
      <t>Endelig fordeles budgettet på de forskellige delmål i tabel 7</t>
    </r>
    <r>
      <rPr>
        <b/>
        <sz val="14"/>
        <rFont val="Calibri"/>
        <family val="2"/>
        <scheme val="minor"/>
      </rPr>
      <t xml:space="preserve">
</t>
    </r>
  </si>
  <si>
    <r>
      <t xml:space="preserve">Personalkosten | 
</t>
    </r>
    <r>
      <rPr>
        <sz val="11"/>
        <color rgb="FF003399"/>
        <rFont val="Calibri"/>
        <family val="2"/>
        <scheme val="minor"/>
      </rPr>
      <t>Personaleomkostninger</t>
    </r>
  </si>
  <si>
    <r>
      <t>Gesamtkosten in Vollzeitstellen (2 Monate = 287 Stunden) |</t>
    </r>
    <r>
      <rPr>
        <b/>
        <sz val="11"/>
        <color rgb="FF003399"/>
        <rFont val="Calibri"/>
        <family val="2"/>
        <scheme val="minor"/>
      </rPr>
      <t xml:space="preserve"> Samlede omkostninger for fuldtidsstillinger (2 måneder = 287 timer)</t>
    </r>
  </si>
  <si>
    <r>
      <t xml:space="preserve">Gesamtkosten in Vollzeitstellen (2 Monate = 287 Stunden) | </t>
    </r>
    <r>
      <rPr>
        <b/>
        <sz val="11"/>
        <color rgb="FF003399"/>
        <rFont val="Calibri"/>
        <family val="2"/>
        <scheme val="minor"/>
      </rPr>
      <t>Samlede omkostninger for fuldtidsstillinger (2 måneder = 287 timer)</t>
    </r>
  </si>
  <si>
    <r>
      <rPr>
        <b/>
        <sz val="12"/>
        <rFont val="Calibri"/>
        <family val="2"/>
        <scheme val="minor"/>
      </rPr>
      <t xml:space="preserve">6.3  Restkostenpauschale - Sachkosten mit Pauschalsatz von 40 % der Personalkosten | </t>
    </r>
    <r>
      <rPr>
        <b/>
        <sz val="12"/>
        <color rgb="FF003399"/>
        <rFont val="Calibri"/>
        <family val="2"/>
        <scheme val="minor"/>
      </rPr>
      <t>Fast takst til de øvrige omkostninger på 40 % af personaleomkostningerne</t>
    </r>
    <r>
      <rPr>
        <b/>
        <sz val="10"/>
        <color rgb="FF003399"/>
        <rFont val="Calibri"/>
        <family val="2"/>
        <scheme val="minor"/>
      </rPr>
      <t xml:space="preserve">
</t>
    </r>
    <r>
      <rPr>
        <b/>
        <sz val="10"/>
        <rFont val="Calibri"/>
        <family val="2"/>
        <scheme val="minor"/>
      </rPr>
      <t/>
    </r>
  </si>
  <si>
    <t>Gesamtbudget pro Periode | Samlet budget pr. periode</t>
  </si>
  <si>
    <r>
      <rPr>
        <b/>
        <sz val="14"/>
        <rFont val="Calibri"/>
        <family val="2"/>
        <scheme val="minor"/>
      </rPr>
      <t xml:space="preserve">Auf dieser Seite erstellen Sie das Budget des Partners. Bitte gehen sie dabei wie folgt vor | </t>
    </r>
    <r>
      <rPr>
        <b/>
        <sz val="14"/>
        <color rgb="FF003399"/>
        <rFont val="Calibri"/>
        <family val="2"/>
        <scheme val="minor"/>
      </rPr>
      <t>På denne side udfyldes partnerens budget. Fortsæt som følger:</t>
    </r>
    <r>
      <rPr>
        <b/>
        <sz val="14"/>
        <rFont val="Calibri"/>
        <family val="2"/>
        <scheme val="minor"/>
      </rPr>
      <t xml:space="preserve">
</t>
    </r>
    <r>
      <rPr>
        <sz val="14"/>
        <rFont val="Calibri"/>
        <family val="2"/>
        <scheme val="minor"/>
      </rPr>
      <t xml:space="preserve">1. Tragen Sie die Personalkosten in Tabelle 2 ein. Tabelle 3 berechnet darauf aufbauend automatisch eine Restkostenpauschale | </t>
    </r>
    <r>
      <rPr>
        <sz val="14"/>
        <color rgb="FF003399"/>
        <rFont val="Calibri"/>
        <family val="2"/>
        <scheme val="minor"/>
      </rPr>
      <t>Indtast personaleomkostningerne i tabel 2. Tabel 3 beregner automatisk den faste takst til de resterende omkostninger</t>
    </r>
    <r>
      <rPr>
        <sz val="14"/>
        <rFont val="Calibri"/>
        <family val="2"/>
        <scheme val="minor"/>
      </rPr>
      <t xml:space="preserve">
2. Tragen Sie evtl. Einnahmen in Tabelle 4 ein | </t>
    </r>
    <r>
      <rPr>
        <sz val="14"/>
        <color rgb="FF003399"/>
        <rFont val="Calibri"/>
        <family val="2"/>
        <scheme val="minor"/>
      </rPr>
      <t>Angiv eventuelle indtægter i tabel 4</t>
    </r>
    <r>
      <rPr>
        <sz val="14"/>
        <rFont val="Calibri"/>
        <family val="2"/>
        <scheme val="minor"/>
      </rPr>
      <t xml:space="preserve">
3. Das Gesamtbudget des Partners können Sie dann in Tabelle 5 einsehen. Vervollständigen Sie anschließend die Angaben zu Finanzierung in Tabelle 6 | </t>
    </r>
    <r>
      <rPr>
        <sz val="14"/>
        <color rgb="FF003399"/>
        <rFont val="Calibri"/>
        <family val="2"/>
        <scheme val="minor"/>
      </rPr>
      <t xml:space="preserve">Partnerens samlede budget kan derefter ses i tabel 5. Udfyld derefter oplysningerne om finansiering i tabel 6
</t>
    </r>
    <r>
      <rPr>
        <sz val="14"/>
        <rFont val="Calibri"/>
        <family val="2"/>
        <scheme val="minor"/>
      </rPr>
      <t xml:space="preserve">
4. Teilen Sie abschließend in Tabelle 7 das Budget auf die verschiedenen Teilziele auf | </t>
    </r>
    <r>
      <rPr>
        <sz val="14"/>
        <color rgb="FF003399"/>
        <rFont val="Calibri"/>
        <family val="2"/>
        <scheme val="minor"/>
      </rPr>
      <t>Endelig fordeles budgettet på de forskellige delmål i tabel 7</t>
    </r>
    <r>
      <rPr>
        <b/>
        <sz val="14"/>
        <rFont val="Calibri"/>
        <family val="2"/>
        <scheme val="minor"/>
      </rPr>
      <t xml:space="preserve">
</t>
    </r>
  </si>
  <si>
    <r>
      <rPr>
        <b/>
        <sz val="12"/>
        <rFont val="Calibri"/>
        <family val="2"/>
        <scheme val="minor"/>
      </rPr>
      <t xml:space="preserve">7.3  Restkostenpauschale - Sachkosten mit Pauschalsatz von 40 % der Personalkosten | </t>
    </r>
    <r>
      <rPr>
        <b/>
        <sz val="12"/>
        <color rgb="FF003399"/>
        <rFont val="Calibri"/>
        <family val="2"/>
        <scheme val="minor"/>
      </rPr>
      <t>Fast takst til de øvrige omkostninger på 40 % af personaleomkostningerne</t>
    </r>
    <r>
      <rPr>
        <b/>
        <sz val="10"/>
        <color rgb="FF003399"/>
        <rFont val="Calibri"/>
        <family val="2"/>
        <scheme val="minor"/>
      </rPr>
      <t xml:space="preserve">
</t>
    </r>
    <r>
      <rPr>
        <b/>
        <sz val="10"/>
        <rFont val="Calibri"/>
        <family val="2"/>
        <scheme val="minor"/>
      </rPr>
      <t/>
    </r>
  </si>
  <si>
    <r>
      <t xml:space="preserve">Restkostenpauschale - Sachkosten mit Pauschalsatz von 40% der Personalkosten | 
</t>
    </r>
    <r>
      <rPr>
        <sz val="11"/>
        <color rgb="FF003399"/>
        <rFont val="Calibri"/>
        <family val="2"/>
        <scheme val="minor"/>
      </rPr>
      <t>Fast takst til de øvrige omkostninger på 40 % af personale-omkostningerne</t>
    </r>
  </si>
  <si>
    <r>
      <rPr>
        <b/>
        <sz val="12"/>
        <rFont val="Calibri"/>
        <family val="2"/>
        <scheme val="minor"/>
      </rPr>
      <t xml:space="preserve">8.3  Restkostenpauschale - Sachkosten mit Pauschalsatz von 40 % der Personalkosten | </t>
    </r>
    <r>
      <rPr>
        <b/>
        <sz val="12"/>
        <color rgb="FF003399"/>
        <rFont val="Calibri"/>
        <family val="2"/>
        <scheme val="minor"/>
      </rPr>
      <t>Fast takst til de øvrige omkostninger på 40 % af personaleomkostningerne</t>
    </r>
    <r>
      <rPr>
        <b/>
        <sz val="10"/>
        <color rgb="FF003399"/>
        <rFont val="Calibri"/>
        <family val="2"/>
        <scheme val="minor"/>
      </rPr>
      <t xml:space="preserve">
</t>
    </r>
    <r>
      <rPr>
        <b/>
        <sz val="10"/>
        <rFont val="Calibri"/>
        <family val="2"/>
        <scheme val="minor"/>
      </rPr>
      <t/>
    </r>
  </si>
  <si>
    <r>
      <rPr>
        <b/>
        <sz val="12"/>
        <rFont val="Calibri"/>
        <family val="2"/>
        <scheme val="minor"/>
      </rPr>
      <t xml:space="preserve">9.3  Restkostenpauschale - Sachkosten mit Pauschalsatz von 40 % der Personalkosten | </t>
    </r>
    <r>
      <rPr>
        <b/>
        <sz val="12"/>
        <color rgb="FF003399"/>
        <rFont val="Calibri"/>
        <family val="2"/>
        <scheme val="minor"/>
      </rPr>
      <t>Fast takst til de øvrige omkostninger på 40 % af personaleomkostningerne</t>
    </r>
    <r>
      <rPr>
        <b/>
        <sz val="10"/>
        <color rgb="FF003399"/>
        <rFont val="Calibri"/>
        <family val="2"/>
        <scheme val="minor"/>
      </rPr>
      <t xml:space="preserve">
</t>
    </r>
    <r>
      <rPr>
        <b/>
        <sz val="10"/>
        <rFont val="Calibri"/>
        <family val="2"/>
        <scheme val="minor"/>
      </rPr>
      <t/>
    </r>
  </si>
  <si>
    <r>
      <rPr>
        <b/>
        <sz val="12"/>
        <rFont val="Calibri"/>
        <family val="2"/>
        <scheme val="minor"/>
      </rPr>
      <t xml:space="preserve">10.3  Restkostenpauschale - Sachkosten mit Pauschalsatz von 40 % der Personalkosten | </t>
    </r>
    <r>
      <rPr>
        <b/>
        <sz val="12"/>
        <color rgb="FF003399"/>
        <rFont val="Calibri"/>
        <family val="2"/>
        <scheme val="minor"/>
      </rPr>
      <t>Fast takst til de øvrige omkostninger på 40 % af personaleomkostningerne</t>
    </r>
    <r>
      <rPr>
        <b/>
        <sz val="10"/>
        <color rgb="FF003399"/>
        <rFont val="Calibri"/>
        <family val="2"/>
        <scheme val="minor"/>
      </rPr>
      <t xml:space="preserve">
</t>
    </r>
    <r>
      <rPr>
        <b/>
        <sz val="10"/>
        <rFont val="Calibri"/>
        <family val="2"/>
        <scheme val="minor"/>
      </rPr>
      <t/>
    </r>
  </si>
  <si>
    <r>
      <t>Gesamtkosten in Vollzeitstellen (1.720 Stunden pro Periode) |</t>
    </r>
    <r>
      <rPr>
        <b/>
        <sz val="11"/>
        <color rgb="FF003399"/>
        <rFont val="Calibri"/>
        <family val="2"/>
        <scheme val="minor"/>
      </rPr>
      <t xml:space="preserve"> Samlede omkostnigner for fuldtidsstillinger (1.720 timer pr. periode)</t>
    </r>
  </si>
  <si>
    <r>
      <rPr>
        <b/>
        <sz val="14"/>
        <rFont val="Calibri"/>
        <family val="2"/>
        <scheme val="minor"/>
      </rPr>
      <t xml:space="preserve">Auf dieser Seite erstellen Sie das Budget des Partners. Bitte gehen sie dabei wie folgt vor | </t>
    </r>
    <r>
      <rPr>
        <b/>
        <sz val="14"/>
        <color rgb="FF003399"/>
        <rFont val="Calibri"/>
        <family val="2"/>
        <scheme val="minor"/>
      </rPr>
      <t>På denne side udfyldes partnerens budget. Fortsæt som følger:</t>
    </r>
    <r>
      <rPr>
        <b/>
        <sz val="14"/>
        <rFont val="Calibri"/>
        <family val="2"/>
        <scheme val="minor"/>
      </rPr>
      <t xml:space="preserve">
</t>
    </r>
    <r>
      <rPr>
        <sz val="14"/>
        <rFont val="Calibri"/>
        <family val="2"/>
        <scheme val="minor"/>
      </rPr>
      <t xml:space="preserve">1. Tragen Sie die Personalkosten in Tabelle 2 ein. Tabelle 3 berechnet darauf aufbauend automatisch eine Restkostenpauschale | </t>
    </r>
    <r>
      <rPr>
        <sz val="14"/>
        <color rgb="FF003399"/>
        <rFont val="Calibri"/>
        <family val="2"/>
        <scheme val="minor"/>
      </rPr>
      <t>Indtast personaleomkostnngerne i tabel 2. Tabel 3 beregner automatisk den faste takst til de øvrige omkostninger</t>
    </r>
    <r>
      <rPr>
        <sz val="14"/>
        <rFont val="Calibri"/>
        <family val="2"/>
        <scheme val="minor"/>
      </rPr>
      <t xml:space="preserve">
2. Tragen Sie evtl. Einnahmen in Tabelle 4 ein | </t>
    </r>
    <r>
      <rPr>
        <sz val="14"/>
        <color rgb="FF003399"/>
        <rFont val="Calibri"/>
        <family val="2"/>
        <scheme val="minor"/>
      </rPr>
      <t>Angiv eventuelle indtægter i tabel 4</t>
    </r>
    <r>
      <rPr>
        <sz val="14"/>
        <rFont val="Calibri"/>
        <family val="2"/>
        <scheme val="minor"/>
      </rPr>
      <t xml:space="preserve">
3. Das Gesamtbudget des Partners können Sie dann in Tabelle 5 einsehen. Vervollständigen Sie anschließend die Angaben zu Finanzierung in Tabelle 6 | </t>
    </r>
    <r>
      <rPr>
        <sz val="14"/>
        <color rgb="FF003399"/>
        <rFont val="Calibri"/>
        <family val="2"/>
        <scheme val="minor"/>
      </rPr>
      <t xml:space="preserve">Partnerens samlede budget kan derefter ses i tabel 5. Udfyld derefter oplysningerne om finansiering i tabel 6
</t>
    </r>
    <r>
      <rPr>
        <sz val="14"/>
        <rFont val="Calibri"/>
        <family val="2"/>
        <scheme val="minor"/>
      </rPr>
      <t xml:space="preserve">
4. Teilen Sie abschließend in Tabelle 7 das Budget auf die verschiedenen Teilziele auf | </t>
    </r>
    <r>
      <rPr>
        <sz val="14"/>
        <color rgb="FF003399"/>
        <rFont val="Calibri"/>
        <family val="2"/>
        <scheme val="minor"/>
      </rPr>
      <t>Endelig fordeles budgettet på de forskellige delmål i tabel 7</t>
    </r>
    <r>
      <rPr>
        <b/>
        <sz val="14"/>
        <rFont val="Calibri"/>
        <family val="2"/>
        <scheme val="minor"/>
      </rPr>
      <t xml:space="preserve">
</t>
    </r>
  </si>
  <si>
    <r>
      <rPr>
        <b/>
        <sz val="12"/>
        <rFont val="Calibri"/>
        <family val="2"/>
        <scheme val="minor"/>
      </rPr>
      <t xml:space="preserve">11.3  Restkostenpauschale - Sachkosten mit Pauschalsatz von 40 % der Personalkosten | </t>
    </r>
    <r>
      <rPr>
        <b/>
        <sz val="12"/>
        <color rgb="FF003399"/>
        <rFont val="Calibri"/>
        <family val="2"/>
        <scheme val="minor"/>
      </rPr>
      <t>Fast takst til de øvrige omkostninger på 40 % af personaleomkostningern</t>
    </r>
    <r>
      <rPr>
        <b/>
        <sz val="10"/>
        <color rgb="FF003399"/>
        <rFont val="Calibri"/>
        <family val="2"/>
        <scheme val="minor"/>
      </rPr>
      <t xml:space="preserve">
</t>
    </r>
    <r>
      <rPr>
        <b/>
        <sz val="10"/>
        <rFont val="Calibri"/>
        <family val="2"/>
        <scheme val="minor"/>
      </rPr>
      <t/>
    </r>
  </si>
  <si>
    <r>
      <t xml:space="preserve">Beantragter PKP-Zuschuss | 
</t>
    </r>
    <r>
      <rPr>
        <b/>
        <sz val="12"/>
        <color rgb="FF003399"/>
        <rFont val="Calibri"/>
        <family val="2"/>
        <scheme val="minor"/>
      </rPr>
      <t>Ansøgt PKP tilskud</t>
    </r>
  </si>
  <si>
    <r>
      <t xml:space="preserve">Beantragter PKP-Zuschuss | 
</t>
    </r>
    <r>
      <rPr>
        <sz val="11"/>
        <color rgb="FF003399"/>
        <rFont val="Calibri"/>
        <family val="2"/>
        <scheme val="minor"/>
      </rPr>
      <t>Ansøgt PKP-tilskud</t>
    </r>
  </si>
  <si>
    <r>
      <t>Gesamtkosten in Vollzeitstellen (1.720 Stunden pro Periode |</t>
    </r>
    <r>
      <rPr>
        <b/>
        <sz val="11"/>
        <color rgb="FF003399"/>
        <rFont val="Calibri"/>
        <family val="2"/>
        <scheme val="minor"/>
      </rPr>
      <t xml:space="preserve"> Samlede omkostninger for fuldtidsstillinger (1.720 timer pr. periode)</t>
    </r>
  </si>
  <si>
    <r>
      <t xml:space="preserve">PKP-Zuschuss gesamt lt. Förderrichtlinien | 
</t>
    </r>
    <r>
      <rPr>
        <b/>
        <sz val="11"/>
        <color indexed="18"/>
        <rFont val="Calibri"/>
        <family val="2"/>
        <scheme val="minor"/>
      </rPr>
      <t>PKP-tilskud i alt iflg. Støtteregler</t>
    </r>
  </si>
  <si>
    <t>Eigenfinanzierung - unbare Leistungen (Personalkosten) | Egenfinansiering - andre ydelser end penge (personaleomkostninger)</t>
  </si>
  <si>
    <r>
      <t>Kofinanzierung lt. Berechnung |</t>
    </r>
    <r>
      <rPr>
        <sz val="11"/>
        <color rgb="FF003399"/>
        <rFont val="Calibri"/>
        <family val="2"/>
        <scheme val="minor"/>
      </rPr>
      <t xml:space="preserve"> Medfinansiering iflg. beregning</t>
    </r>
  </si>
  <si>
    <r>
      <rPr>
        <b/>
        <sz val="12"/>
        <rFont val="Calibri"/>
        <family val="2"/>
        <scheme val="minor"/>
      </rPr>
      <t xml:space="preserve">4.2.2  Personalkosten - Nachlaufzeit | </t>
    </r>
    <r>
      <rPr>
        <b/>
        <sz val="12"/>
        <color rgb="FF003399"/>
        <rFont val="Calibri"/>
        <family val="2"/>
        <scheme val="minor"/>
      </rPr>
      <t>Personaleomkostninger - opfølgnings-periode</t>
    </r>
    <r>
      <rPr>
        <b/>
        <sz val="10"/>
        <color rgb="FF003399"/>
        <rFont val="Calibri"/>
        <family val="2"/>
        <scheme val="minor"/>
      </rPr>
      <t xml:space="preserve">
</t>
    </r>
    <r>
      <rPr>
        <b/>
        <sz val="10"/>
        <rFont val="Calibri"/>
        <family val="2"/>
        <scheme val="minor"/>
      </rPr>
      <t>Wie 4.2.1, bitte tragen Sie hier eine Beschreibung der Tätigkeiten und die Vollzeitstellen für jede der drei Leistungsgruppen in der Nachlaufzeit ein</t>
    </r>
    <r>
      <rPr>
        <b/>
        <sz val="10"/>
        <color rgb="FF003399"/>
        <rFont val="Calibri"/>
        <family val="2"/>
        <scheme val="minor"/>
      </rPr>
      <t xml:space="preserve"> | Ligesom 4.2.1, beskriv de overordnede aktiviteter og indtast venligst antal fuldtidsstillinger pr. funktionsgruppe i opfølgningsperioden
</t>
    </r>
    <r>
      <rPr>
        <b/>
        <sz val="10"/>
        <rFont val="Calibri"/>
        <family val="2"/>
        <scheme val="minor"/>
      </rPr>
      <t/>
    </r>
  </si>
  <si>
    <r>
      <rPr>
        <b/>
        <sz val="12"/>
        <rFont val="Calibri"/>
        <family val="2"/>
        <scheme val="minor"/>
      </rPr>
      <t xml:space="preserve">3.2.2  Personalkosten - Nachlaufzeit | </t>
    </r>
    <r>
      <rPr>
        <b/>
        <sz val="12"/>
        <color rgb="FF003399"/>
        <rFont val="Calibri"/>
        <family val="2"/>
        <scheme val="minor"/>
      </rPr>
      <t>Personaleomkostninger - opfølgnings-periode</t>
    </r>
    <r>
      <rPr>
        <b/>
        <sz val="10"/>
        <color rgb="FF003399"/>
        <rFont val="Calibri"/>
        <family val="2"/>
        <scheme val="minor"/>
      </rPr>
      <t xml:space="preserve">
</t>
    </r>
    <r>
      <rPr>
        <b/>
        <sz val="10"/>
        <rFont val="Calibri"/>
        <family val="2"/>
        <scheme val="minor"/>
      </rPr>
      <t xml:space="preserve">Wie 3.2.1, bitte tragen Sie hier eine Beschreibung der Tätigkeiten und die Vollzeitstellen für jede der drei Leistungsgruppen in der Nachlaufzeit ein | </t>
    </r>
    <r>
      <rPr>
        <b/>
        <sz val="10"/>
        <color rgb="FF003399"/>
        <rFont val="Calibri"/>
        <family val="2"/>
        <scheme val="minor"/>
      </rPr>
      <t xml:space="preserve">Ligesom 3.2.1, beskriv de overordnede aktiviteter og indtast venligst antal fuldtidsstillinger pr. funktionsgruppe i opfølgningsperioden
</t>
    </r>
    <r>
      <rPr>
        <b/>
        <sz val="10"/>
        <rFont val="Calibri"/>
        <family val="2"/>
        <scheme val="minor"/>
      </rPr>
      <t/>
    </r>
  </si>
  <si>
    <r>
      <rPr>
        <b/>
        <sz val="12"/>
        <rFont val="Calibri"/>
        <family val="2"/>
        <scheme val="minor"/>
      </rPr>
      <t xml:space="preserve">6.2.2  Personalkosten - Nachlaufzeit | </t>
    </r>
    <r>
      <rPr>
        <b/>
        <sz val="12"/>
        <color rgb="FF003399"/>
        <rFont val="Calibri"/>
        <family val="2"/>
        <scheme val="minor"/>
      </rPr>
      <t>Personaleomkostninger - opfølgnings-periode</t>
    </r>
    <r>
      <rPr>
        <b/>
        <sz val="10"/>
        <color rgb="FF003399"/>
        <rFont val="Calibri"/>
        <family val="2"/>
        <scheme val="minor"/>
      </rPr>
      <t xml:space="preserve">
</t>
    </r>
    <r>
      <rPr>
        <b/>
        <sz val="10"/>
        <rFont val="Calibri"/>
        <family val="2"/>
        <scheme val="minor"/>
      </rPr>
      <t xml:space="preserve">Wie 6.2.1, bitte tragen Sie hier eine Beschreibung der Tätigkeiten und die Vollzeitstellen für jede der drei Leistungsgruppen in der Nachlaufzeit ein | </t>
    </r>
    <r>
      <rPr>
        <b/>
        <sz val="10"/>
        <color rgb="FF003399"/>
        <rFont val="Calibri"/>
        <family val="2"/>
        <scheme val="minor"/>
      </rPr>
      <t xml:space="preserve">Ligesom 6.2.1, beskriv de overordnede aktiviteter og indtast venligst antal fuldtidsstillinger pr. funktionsgruppe i opfølgningsperioden
</t>
    </r>
    <r>
      <rPr>
        <b/>
        <sz val="10"/>
        <rFont val="Calibri"/>
        <family val="2"/>
        <scheme val="minor"/>
      </rPr>
      <t/>
    </r>
  </si>
  <si>
    <r>
      <rPr>
        <b/>
        <sz val="12"/>
        <rFont val="Calibri"/>
        <family val="2"/>
        <scheme val="minor"/>
      </rPr>
      <t xml:space="preserve">5.2.2  Personalkosten - Nachlaufzeit | </t>
    </r>
    <r>
      <rPr>
        <b/>
        <sz val="12"/>
        <color rgb="FF003399"/>
        <rFont val="Calibri"/>
        <family val="2"/>
        <scheme val="minor"/>
      </rPr>
      <t>Personaleomkostninger - opfølgnings-periode</t>
    </r>
    <r>
      <rPr>
        <b/>
        <sz val="10"/>
        <color rgb="FF003399"/>
        <rFont val="Calibri"/>
        <family val="2"/>
        <scheme val="minor"/>
      </rPr>
      <t xml:space="preserve">
</t>
    </r>
    <r>
      <rPr>
        <b/>
        <sz val="10"/>
        <rFont val="Calibri"/>
        <family val="2"/>
        <scheme val="minor"/>
      </rPr>
      <t xml:space="preserve">Wie 5.2.1, bitte tragen Sie hier eine Beschreibung der Tätigkeiten und die Vollzeitstellen für jede der drei Leistungsgruppen in der Nachlaufzeit ein | </t>
    </r>
    <r>
      <rPr>
        <b/>
        <sz val="10"/>
        <color rgb="FF003399"/>
        <rFont val="Calibri"/>
        <family val="2"/>
        <scheme val="minor"/>
      </rPr>
      <t xml:space="preserve">Ligesom 5.2.1, beskriv de overordnede aktiviteter og indtast venligst antal fuldtidsstillinger pr. funktionsgruppe i opfølgningsperioden
</t>
    </r>
    <r>
      <rPr>
        <b/>
        <sz val="10"/>
        <rFont val="Calibri"/>
        <family val="2"/>
        <scheme val="minor"/>
      </rPr>
      <t/>
    </r>
  </si>
  <si>
    <r>
      <rPr>
        <b/>
        <sz val="12"/>
        <rFont val="Calibri"/>
        <family val="2"/>
        <scheme val="minor"/>
      </rPr>
      <t xml:space="preserve">7.2.2  Personalkosten - Nachlaufzeit | </t>
    </r>
    <r>
      <rPr>
        <b/>
        <sz val="12"/>
        <color rgb="FF003399"/>
        <rFont val="Calibri"/>
        <family val="2"/>
        <scheme val="minor"/>
      </rPr>
      <t>Personaleomkostninger - opfølgnings-periode</t>
    </r>
    <r>
      <rPr>
        <b/>
        <sz val="10"/>
        <color rgb="FF003399"/>
        <rFont val="Calibri"/>
        <family val="2"/>
        <scheme val="minor"/>
      </rPr>
      <t xml:space="preserve">
</t>
    </r>
    <r>
      <rPr>
        <b/>
        <sz val="10"/>
        <rFont val="Calibri"/>
        <family val="2"/>
        <scheme val="minor"/>
      </rPr>
      <t xml:space="preserve">Wie 7.2.1, bitte tragen Sie hier eine Beschreibung der Tätigkeiten und die Vollzeitstellen für jede der drei Leistungsgruppen in der Nachlaufzeit ein | </t>
    </r>
    <r>
      <rPr>
        <b/>
        <sz val="10"/>
        <color rgb="FF003399"/>
        <rFont val="Calibri"/>
        <family val="2"/>
        <scheme val="minor"/>
      </rPr>
      <t xml:space="preserve">Ligesom 7.2.1, beskriv de overordnede aktiviteter og indtast venligst antal fuldtidsstillinger pr. funktionsgruppe i opfølgningsperioden
</t>
    </r>
    <r>
      <rPr>
        <b/>
        <sz val="10"/>
        <rFont val="Calibri"/>
        <family val="2"/>
        <scheme val="minor"/>
      </rPr>
      <t/>
    </r>
  </si>
  <si>
    <r>
      <rPr>
        <b/>
        <sz val="12"/>
        <rFont val="Calibri"/>
        <family val="2"/>
        <scheme val="minor"/>
      </rPr>
      <t xml:space="preserve">8.2.2  Personalkosten - Nachlaufzeit | </t>
    </r>
    <r>
      <rPr>
        <b/>
        <sz val="12"/>
        <color rgb="FF003399"/>
        <rFont val="Calibri"/>
        <family val="2"/>
        <scheme val="minor"/>
      </rPr>
      <t>Personaleomkostninger - opfølgnings-periode</t>
    </r>
    <r>
      <rPr>
        <b/>
        <sz val="10"/>
        <color rgb="FF003399"/>
        <rFont val="Calibri"/>
        <family val="2"/>
        <scheme val="minor"/>
      </rPr>
      <t xml:space="preserve">
</t>
    </r>
    <r>
      <rPr>
        <b/>
        <sz val="10"/>
        <rFont val="Calibri"/>
        <family val="2"/>
        <scheme val="minor"/>
      </rPr>
      <t>Wie 8.2.1, bitte tragen Sie hier eine Beschreibung der Tätigkeiten und die Vollzeitstellen für jede der drei Leistungsgruppen in der Nachlaufzeit ein | Ligesom 8.2.1, beskriv de overordnede aktiviteter og indtast venligst antal fuldtidsstillinger pr. funktionsgruppe i opfølgningsperioden</t>
    </r>
    <r>
      <rPr>
        <b/>
        <sz val="10"/>
        <color rgb="FF003399"/>
        <rFont val="Calibri"/>
        <family val="2"/>
        <scheme val="minor"/>
      </rPr>
      <t xml:space="preserve">
</t>
    </r>
    <r>
      <rPr>
        <b/>
        <sz val="10"/>
        <rFont val="Calibri"/>
        <family val="2"/>
        <scheme val="minor"/>
      </rPr>
      <t/>
    </r>
  </si>
  <si>
    <r>
      <rPr>
        <b/>
        <sz val="12"/>
        <rFont val="Calibri"/>
        <family val="2"/>
        <scheme val="minor"/>
      </rPr>
      <t xml:space="preserve">9.2.2  Personalkosten - Nachlaufzeit | </t>
    </r>
    <r>
      <rPr>
        <b/>
        <sz val="12"/>
        <color rgb="FF003399"/>
        <rFont val="Calibri"/>
        <family val="2"/>
        <scheme val="minor"/>
      </rPr>
      <t>Personaleomkostninger - opfølgnings-periode</t>
    </r>
    <r>
      <rPr>
        <b/>
        <sz val="10"/>
        <color rgb="FF003399"/>
        <rFont val="Calibri"/>
        <family val="2"/>
        <scheme val="minor"/>
      </rPr>
      <t xml:space="preserve">
</t>
    </r>
    <r>
      <rPr>
        <b/>
        <sz val="10"/>
        <rFont val="Calibri"/>
        <family val="2"/>
        <scheme val="minor"/>
      </rPr>
      <t xml:space="preserve">Wie 9.2.1, bitte tragen Sie hier eine Beschreibung der Tätigkeiten und die Vollzeitstellen für jede der drei Leistungsgruppen in der Nachlaufzeit ein | </t>
    </r>
    <r>
      <rPr>
        <b/>
        <sz val="10"/>
        <color rgb="FF003399"/>
        <rFont val="Calibri"/>
        <family val="2"/>
        <scheme val="minor"/>
      </rPr>
      <t xml:space="preserve">Ligesom 9.2.1, beskriv de overordnede aktiviteter og indtast venligst antal fuldtidsstillinger pr. funktionsgruppe i opfølgningsperioden
</t>
    </r>
    <r>
      <rPr>
        <b/>
        <sz val="10"/>
        <rFont val="Calibri"/>
        <family val="2"/>
        <scheme val="minor"/>
      </rPr>
      <t/>
    </r>
  </si>
  <si>
    <r>
      <rPr>
        <b/>
        <sz val="12"/>
        <rFont val="Calibri"/>
        <family val="2"/>
        <scheme val="minor"/>
      </rPr>
      <t xml:space="preserve">10.2.2  Personalkosten - Nachlaufzeit | </t>
    </r>
    <r>
      <rPr>
        <b/>
        <sz val="12"/>
        <color rgb="FF003399"/>
        <rFont val="Calibri"/>
        <family val="2"/>
        <scheme val="minor"/>
      </rPr>
      <t>Personaleomkostninger - opfølgnings-periode</t>
    </r>
    <r>
      <rPr>
        <b/>
        <sz val="10"/>
        <color rgb="FF003399"/>
        <rFont val="Calibri"/>
        <family val="2"/>
        <scheme val="minor"/>
      </rPr>
      <t xml:space="preserve">
</t>
    </r>
    <r>
      <rPr>
        <b/>
        <sz val="10"/>
        <rFont val="Calibri"/>
        <family val="2"/>
        <scheme val="minor"/>
      </rPr>
      <t xml:space="preserve">Wie 10.2.1, bitte tragen Sie hier eine Beschreibung der Tätigkeiten und die Vollzeitstellen für jede der drei Leistungsgruppen in der Nachlaufzeit ein | </t>
    </r>
    <r>
      <rPr>
        <b/>
        <sz val="10"/>
        <color rgb="FF003399"/>
        <rFont val="Calibri"/>
        <family val="2"/>
        <scheme val="minor"/>
      </rPr>
      <t xml:space="preserve">Ligesom 10.2.1, beskriv de overordnede aktiviteter og indtast venligst antal fuldtidsstillinger pr. funktionsgruppe i opfølgningsperioden
</t>
    </r>
    <r>
      <rPr>
        <b/>
        <sz val="10"/>
        <rFont val="Calibri"/>
        <family val="2"/>
        <scheme val="minor"/>
      </rPr>
      <t/>
    </r>
  </si>
  <si>
    <r>
      <rPr>
        <b/>
        <sz val="12"/>
        <rFont val="Calibri"/>
        <family val="2"/>
        <scheme val="minor"/>
      </rPr>
      <t xml:space="preserve">11.2.2  Personalkosten - Nachlaufzeit | </t>
    </r>
    <r>
      <rPr>
        <b/>
        <sz val="12"/>
        <color rgb="FF003399"/>
        <rFont val="Calibri"/>
        <family val="2"/>
        <scheme val="minor"/>
      </rPr>
      <t>Personaleomkostninger - opfølgnings-periode</t>
    </r>
    <r>
      <rPr>
        <b/>
        <sz val="10"/>
        <color rgb="FF003399"/>
        <rFont val="Calibri"/>
        <family val="2"/>
        <scheme val="minor"/>
      </rPr>
      <t xml:space="preserve">
</t>
    </r>
    <r>
      <rPr>
        <b/>
        <sz val="10"/>
        <rFont val="Calibri"/>
        <family val="2"/>
        <scheme val="minor"/>
      </rPr>
      <t xml:space="preserve">Wie 11.2.1, bitte tragen Sie hier eine Beschreibung der Tätigkeiten und die Vollzeitstellen für jede der drei Leistungsgruppen in der Nachlaufzeit ein | </t>
    </r>
    <r>
      <rPr>
        <b/>
        <sz val="10"/>
        <color rgb="FF003399"/>
        <rFont val="Calibri"/>
        <family val="2"/>
        <scheme val="minor"/>
      </rPr>
      <t>Ligesom 11.2.1, beskriv de overordnede aktiviteter og indtast venligst antal fuldtidsstillinger pr. funktionsgruppe i opfølgningsperioden</t>
    </r>
  </si>
  <si>
    <r>
      <t>PKP-Zuschuss beantragt |</t>
    </r>
    <r>
      <rPr>
        <b/>
        <sz val="11"/>
        <color indexed="18"/>
        <rFont val="Calibri"/>
        <family val="2"/>
        <scheme val="minor"/>
      </rPr>
      <t xml:space="preserve"> Ansøgt PKP-tilskud</t>
    </r>
  </si>
  <si>
    <r>
      <t>PKP-Förderquote |</t>
    </r>
    <r>
      <rPr>
        <b/>
        <sz val="11"/>
        <color indexed="18"/>
        <rFont val="Calibri"/>
        <family val="2"/>
        <scheme val="minor"/>
      </rPr>
      <t xml:space="preserve"> PKP-støttesats</t>
    </r>
  </si>
  <si>
    <r>
      <rPr>
        <b/>
        <sz val="11"/>
        <color theme="1"/>
        <rFont val="Calibri"/>
        <family val="2"/>
        <scheme val="minor"/>
      </rPr>
      <t>1.3</t>
    </r>
    <r>
      <rPr>
        <sz val="11"/>
        <color theme="1"/>
        <rFont val="Calibri"/>
        <family val="2"/>
        <scheme val="minor"/>
      </rPr>
      <t xml:space="preserve">
Bitte listen Sie hier die einzelnen Teilziele auf, wie im Antrag ausgefüllt |
</t>
    </r>
    <r>
      <rPr>
        <sz val="11"/>
        <color rgb="FF003399"/>
        <rFont val="Calibri"/>
        <family val="2"/>
        <scheme val="minor"/>
      </rPr>
      <t>Angiv venligst de enkelte delmål her, som de er nævnt i ansøgningen</t>
    </r>
  </si>
  <si>
    <r>
      <t xml:space="preserve">Bitte listen Sie für die plausible Bewertung des Kosten-Nutzen-Verhältnisses auf, welche wesentlichen Kosten für das Projekt (zusammengefasst für alle Partner und alle Perioden) anfallen |
</t>
    </r>
    <r>
      <rPr>
        <sz val="11"/>
        <color rgb="FF003399"/>
        <rFont val="Calibri"/>
        <family val="2"/>
        <scheme val="minor"/>
      </rPr>
      <t>Med henblik på en plausibel vurdering af cost-benefit-forholdet, skal I venligst anføre de vigtigste omkostninger i forbindelse med projektet (sammenfattet for alle partnere og alle perioder).</t>
    </r>
    <r>
      <rPr>
        <sz val="11"/>
        <color theme="1"/>
        <rFont val="Calibri"/>
        <family val="2"/>
        <scheme val="minor"/>
      </rPr>
      <t xml:space="preserve">
Führen Sie hier nur solche Kosten auf, die zusätzlich zu den Büro- und Verwaltungskosten und Reisekosten entstehen |
</t>
    </r>
    <r>
      <rPr>
        <sz val="11"/>
        <color rgb="FF003399"/>
        <rFont val="Calibri"/>
        <family val="2"/>
        <scheme val="minor"/>
      </rPr>
      <t xml:space="preserve">Angiv her kun de omkostninger, der ligger ud over kontor- og administrationsomkostninger og rejseomkostninger. </t>
    </r>
    <r>
      <rPr>
        <sz val="11"/>
        <color theme="1"/>
        <rFont val="Calibri"/>
        <family val="2"/>
        <scheme val="minor"/>
      </rPr>
      <t xml:space="preserve">
Nennen Sie keine Beträge |</t>
    </r>
    <r>
      <rPr>
        <sz val="11"/>
        <color rgb="FF003399"/>
        <rFont val="Calibri"/>
        <family val="2"/>
        <scheme val="minor"/>
      </rPr>
      <t xml:space="preserve"> Der må ikke angives beløb.
</t>
    </r>
    <r>
      <rPr>
        <sz val="11"/>
        <rFont val="Calibri"/>
        <family val="2"/>
        <scheme val="minor"/>
      </rPr>
      <t>Maximale Zeichenlänge  = 150 / 120 Zeichen |</t>
    </r>
    <r>
      <rPr>
        <sz val="11"/>
        <color rgb="FF003399"/>
        <rFont val="Calibri"/>
        <family val="2"/>
        <scheme val="minor"/>
      </rPr>
      <t xml:space="preserve"> maksimal tegnlængde = 150 / 120 tegn</t>
    </r>
    <r>
      <rPr>
        <sz val="11"/>
        <color theme="1"/>
        <rFont val="Calibri"/>
        <family val="2"/>
        <scheme val="minor"/>
      </rPr>
      <t xml:space="preserve">
</t>
    </r>
  </si>
  <si>
    <r>
      <rPr>
        <b/>
        <sz val="12"/>
        <rFont val="Calibri"/>
        <family val="2"/>
        <scheme val="minor"/>
      </rPr>
      <t xml:space="preserve">3.6  Finanzierung | </t>
    </r>
    <r>
      <rPr>
        <b/>
        <sz val="12"/>
        <color rgb="FF003399"/>
        <rFont val="Calibri"/>
        <family val="2"/>
        <scheme val="minor"/>
      </rPr>
      <t>Finansiering</t>
    </r>
    <r>
      <rPr>
        <b/>
        <sz val="12"/>
        <rFont val="Calibri"/>
        <family val="2"/>
        <scheme val="minor"/>
      </rPr>
      <t xml:space="preserve"> </t>
    </r>
    <r>
      <rPr>
        <b/>
        <sz val="11"/>
        <rFont val="Calibri"/>
        <family val="2"/>
        <scheme val="minor"/>
      </rPr>
      <t xml:space="preserve">
</t>
    </r>
    <r>
      <rPr>
        <b/>
        <sz val="10"/>
        <rFont val="Calibri"/>
        <family val="2"/>
        <scheme val="minor"/>
      </rPr>
      <t>Bitte geben Sie hier den von Ihnen beantragten PKP-Zuschuss in EUR an. Bitte geben Sie außerdem an welche Art und Höhe der Kofinanzierung durch den Projektpartner erbracht wird |</t>
    </r>
    <r>
      <rPr>
        <b/>
        <sz val="10"/>
        <color rgb="FF003399"/>
        <rFont val="Calibri"/>
        <family val="2"/>
        <scheme val="minor"/>
      </rPr>
      <t xml:space="preserve"> Angiv her det ansøgte PKP-tilskud i EUR. Angiv venligst også hvilken form for medfinansiering partneren bidrager med og hvor meget
</t>
    </r>
    <r>
      <rPr>
        <b/>
        <sz val="10"/>
        <rFont val="Calibri"/>
        <family val="2"/>
        <scheme val="minor"/>
      </rPr>
      <t xml:space="preserve">
</t>
    </r>
    <r>
      <rPr>
        <b/>
        <sz val="10"/>
        <color rgb="FF003399"/>
        <rFont val="Calibri"/>
        <family val="2"/>
        <scheme val="minor"/>
      </rPr>
      <t xml:space="preserve">
</t>
    </r>
  </si>
  <si>
    <r>
      <t xml:space="preserve">PKP-Zuschuss | </t>
    </r>
    <r>
      <rPr>
        <b/>
        <sz val="11"/>
        <color rgb="FF003399"/>
        <rFont val="Calibri"/>
        <family val="2"/>
        <scheme val="minor"/>
      </rPr>
      <t>PKP-tilskud</t>
    </r>
  </si>
  <si>
    <r>
      <rPr>
        <b/>
        <sz val="12"/>
        <rFont val="Calibri"/>
        <family val="2"/>
        <scheme val="minor"/>
      </rPr>
      <t xml:space="preserve">4.6  Finanzierung | </t>
    </r>
    <r>
      <rPr>
        <b/>
        <sz val="12"/>
        <color rgb="FF003399"/>
        <rFont val="Calibri"/>
        <family val="2"/>
        <scheme val="minor"/>
      </rPr>
      <t>Finansiering</t>
    </r>
    <r>
      <rPr>
        <b/>
        <sz val="12"/>
        <rFont val="Calibri"/>
        <family val="2"/>
        <scheme val="minor"/>
      </rPr>
      <t xml:space="preserve"> </t>
    </r>
    <r>
      <rPr>
        <b/>
        <sz val="11"/>
        <rFont val="Calibri"/>
        <family val="2"/>
        <scheme val="minor"/>
      </rPr>
      <t xml:space="preserve">
</t>
    </r>
    <r>
      <rPr>
        <b/>
        <sz val="10"/>
        <rFont val="Calibri"/>
        <family val="2"/>
        <scheme val="minor"/>
      </rPr>
      <t>Bitte geben Sie hier den von Ihnen beantragten PKP-Zuschuss in EUR an. Bitte geben Sie außerdem an welche Art und Höhe der Kofinanzierung durch den Projektpartner erbracht wird |</t>
    </r>
    <r>
      <rPr>
        <b/>
        <sz val="10"/>
        <color rgb="FF003399"/>
        <rFont val="Calibri"/>
        <family val="2"/>
        <scheme val="minor"/>
      </rPr>
      <t xml:space="preserve"> Angiv her det ansøgte PKP-tilskud i EUR. Angiv venligst også hvilken form for medfinansiering partneren bidrager med og hvor meget
</t>
    </r>
    <r>
      <rPr>
        <b/>
        <sz val="10"/>
        <rFont val="Calibri"/>
        <family val="2"/>
        <scheme val="minor"/>
      </rPr>
      <t xml:space="preserve">
</t>
    </r>
  </si>
  <si>
    <r>
      <rPr>
        <b/>
        <sz val="12"/>
        <rFont val="Calibri"/>
        <family val="2"/>
        <scheme val="minor"/>
      </rPr>
      <t xml:space="preserve">5.6  Finanzierung | </t>
    </r>
    <r>
      <rPr>
        <b/>
        <sz val="12"/>
        <color rgb="FF003399"/>
        <rFont val="Calibri"/>
        <family val="2"/>
        <scheme val="minor"/>
      </rPr>
      <t>Finansiering</t>
    </r>
    <r>
      <rPr>
        <b/>
        <sz val="12"/>
        <rFont val="Calibri"/>
        <family val="2"/>
        <scheme val="minor"/>
      </rPr>
      <t xml:space="preserve"> </t>
    </r>
    <r>
      <rPr>
        <b/>
        <sz val="11"/>
        <rFont val="Calibri"/>
        <family val="2"/>
        <scheme val="minor"/>
      </rPr>
      <t xml:space="preserve">
</t>
    </r>
    <r>
      <rPr>
        <b/>
        <sz val="10"/>
        <rFont val="Calibri"/>
        <family val="2"/>
        <scheme val="minor"/>
      </rPr>
      <t>Bitte geben Sie hier den von Ihnen beantragten PKP-Zuschuss in EUR an. Bitte geben Sie außerdem an welche Art und Höhe der Kofinanzierung durch den Projektpartner erbracht wird |</t>
    </r>
    <r>
      <rPr>
        <b/>
        <sz val="10"/>
        <color rgb="FF003399"/>
        <rFont val="Calibri"/>
        <family val="2"/>
        <scheme val="minor"/>
      </rPr>
      <t xml:space="preserve"> Angiv her det ansøgte PKP-tilskud i EUR. Angiv venligst også hvilken form for medfinansiering partneren bidrager med og hvor meget
</t>
    </r>
    <r>
      <rPr>
        <b/>
        <sz val="10"/>
        <rFont val="Calibri"/>
        <family val="2"/>
        <scheme val="minor"/>
      </rPr>
      <t xml:space="preserve">
</t>
    </r>
  </si>
  <si>
    <r>
      <rPr>
        <b/>
        <sz val="12"/>
        <rFont val="Calibri"/>
        <family val="2"/>
        <scheme val="minor"/>
      </rPr>
      <t xml:space="preserve">6.6  Finanzierung | </t>
    </r>
    <r>
      <rPr>
        <b/>
        <sz val="12"/>
        <color rgb="FF003399"/>
        <rFont val="Calibri"/>
        <family val="2"/>
        <scheme val="minor"/>
      </rPr>
      <t>Finansiering</t>
    </r>
    <r>
      <rPr>
        <b/>
        <sz val="12"/>
        <rFont val="Calibri"/>
        <family val="2"/>
        <scheme val="minor"/>
      </rPr>
      <t xml:space="preserve"> </t>
    </r>
    <r>
      <rPr>
        <b/>
        <sz val="11"/>
        <rFont val="Calibri"/>
        <family val="2"/>
        <scheme val="minor"/>
      </rPr>
      <t xml:space="preserve">
</t>
    </r>
    <r>
      <rPr>
        <b/>
        <sz val="10"/>
        <rFont val="Calibri"/>
        <family val="2"/>
        <scheme val="minor"/>
      </rPr>
      <t>Bitte geben Sie hier den von Ihnen beantragten PKP-Zuschuss in EUR an. Bitte geben Sie außerdem an welche Art und Höhe der Kofinanzierung durch den Projektpartner erbracht wird |</t>
    </r>
    <r>
      <rPr>
        <b/>
        <sz val="10"/>
        <color rgb="FF003399"/>
        <rFont val="Calibri"/>
        <family val="2"/>
        <scheme val="minor"/>
      </rPr>
      <t xml:space="preserve"> Angiv her det ansøgte PKP-tilskud i EUR. Angiv venligst også hvilken form for medfinansiering partneren bidrager med og hvor meget
</t>
    </r>
    <r>
      <rPr>
        <b/>
        <sz val="10"/>
        <rFont val="Calibri"/>
        <family val="2"/>
        <scheme val="minor"/>
      </rPr>
      <t xml:space="preserve">
</t>
    </r>
    <r>
      <rPr>
        <b/>
        <sz val="10"/>
        <color rgb="FF003399"/>
        <rFont val="Calibri"/>
        <family val="2"/>
        <scheme val="minor"/>
      </rPr>
      <t xml:space="preserve">
</t>
    </r>
  </si>
  <si>
    <r>
      <rPr>
        <b/>
        <sz val="12"/>
        <rFont val="Calibri"/>
        <family val="2"/>
        <scheme val="minor"/>
      </rPr>
      <t xml:space="preserve">7.6  Finanzierung | </t>
    </r>
    <r>
      <rPr>
        <b/>
        <sz val="12"/>
        <color rgb="FF003399"/>
        <rFont val="Calibri"/>
        <family val="2"/>
        <scheme val="minor"/>
      </rPr>
      <t>Finansiering</t>
    </r>
    <r>
      <rPr>
        <b/>
        <sz val="12"/>
        <rFont val="Calibri"/>
        <family val="2"/>
        <scheme val="minor"/>
      </rPr>
      <t xml:space="preserve"> </t>
    </r>
    <r>
      <rPr>
        <b/>
        <sz val="11"/>
        <rFont val="Calibri"/>
        <family val="2"/>
        <scheme val="minor"/>
      </rPr>
      <t xml:space="preserve">
</t>
    </r>
    <r>
      <rPr>
        <b/>
        <sz val="10"/>
        <rFont val="Calibri"/>
        <family val="2"/>
        <scheme val="minor"/>
      </rPr>
      <t>Bitte geben Sie hier den von Ihnen beantragten PKP-Zuschuss in EUR an. Bitte geben Sie außerdem an welche Art und Höhe der Kofinanzierung durch den Projektpartner erbracht wird |</t>
    </r>
    <r>
      <rPr>
        <b/>
        <sz val="10"/>
        <color rgb="FF003399"/>
        <rFont val="Calibri"/>
        <family val="2"/>
        <scheme val="minor"/>
      </rPr>
      <t xml:space="preserve"> Angiv her det ansøgte PKP-tilskud i EUR. Angiv venligst også hvilken form for medfinansiering partneren bidrager med og hvor meget
</t>
    </r>
    <r>
      <rPr>
        <b/>
        <sz val="10"/>
        <rFont val="Calibri"/>
        <family val="2"/>
        <scheme val="minor"/>
      </rPr>
      <t xml:space="preserve">
</t>
    </r>
    <r>
      <rPr>
        <b/>
        <sz val="10"/>
        <color rgb="FF003399"/>
        <rFont val="Calibri"/>
        <family val="2"/>
        <scheme val="minor"/>
      </rPr>
      <t xml:space="preserve">
</t>
    </r>
  </si>
  <si>
    <r>
      <t>PKP-Zuschuss | PKP</t>
    </r>
    <r>
      <rPr>
        <b/>
        <sz val="11"/>
        <color rgb="FF003399"/>
        <rFont val="Calibri"/>
        <family val="2"/>
        <scheme val="minor"/>
      </rPr>
      <t>-tilskud</t>
    </r>
  </si>
  <si>
    <r>
      <rPr>
        <b/>
        <sz val="12"/>
        <rFont val="Calibri"/>
        <family val="2"/>
        <scheme val="minor"/>
      </rPr>
      <t xml:space="preserve">8.6  Finanzierung | </t>
    </r>
    <r>
      <rPr>
        <b/>
        <sz val="12"/>
        <color rgb="FF003399"/>
        <rFont val="Calibri"/>
        <family val="2"/>
        <scheme val="minor"/>
      </rPr>
      <t>Finansiering</t>
    </r>
    <r>
      <rPr>
        <b/>
        <sz val="12"/>
        <rFont val="Calibri"/>
        <family val="2"/>
        <scheme val="minor"/>
      </rPr>
      <t xml:space="preserve"> </t>
    </r>
    <r>
      <rPr>
        <b/>
        <sz val="11"/>
        <rFont val="Calibri"/>
        <family val="2"/>
        <scheme val="minor"/>
      </rPr>
      <t xml:space="preserve">
</t>
    </r>
    <r>
      <rPr>
        <b/>
        <sz val="10"/>
        <rFont val="Calibri"/>
        <family val="2"/>
        <scheme val="minor"/>
      </rPr>
      <t>Bitte geben Sie hier den von Ihnen beantragten PKP-Zuschuss in EUR an. Bitte geben Sie außerdem an welche Art und Höhe der Kofinanzierung durch den Projektpartner erbracht wird |</t>
    </r>
    <r>
      <rPr>
        <b/>
        <sz val="10"/>
        <color rgb="FF003399"/>
        <rFont val="Calibri"/>
        <family val="2"/>
        <scheme val="minor"/>
      </rPr>
      <t xml:space="preserve"> Angiv her det ansøgte PKP-tilskud i EUR. Angiv venligst også hvilken form for medfinansiering partneren bidrager med og hvor meget
</t>
    </r>
    <r>
      <rPr>
        <b/>
        <sz val="10"/>
        <rFont val="Calibri"/>
        <family val="2"/>
        <scheme val="minor"/>
      </rPr>
      <t xml:space="preserve">
</t>
    </r>
  </si>
  <si>
    <r>
      <rPr>
        <b/>
        <sz val="12"/>
        <rFont val="Calibri"/>
        <family val="2"/>
        <scheme val="minor"/>
      </rPr>
      <t xml:space="preserve">9.6  Finanzierung | </t>
    </r>
    <r>
      <rPr>
        <b/>
        <sz val="12"/>
        <color rgb="FF003399"/>
        <rFont val="Calibri"/>
        <family val="2"/>
        <scheme val="minor"/>
      </rPr>
      <t>Finansiering</t>
    </r>
    <r>
      <rPr>
        <b/>
        <sz val="12"/>
        <rFont val="Calibri"/>
        <family val="2"/>
        <scheme val="minor"/>
      </rPr>
      <t xml:space="preserve"> </t>
    </r>
    <r>
      <rPr>
        <b/>
        <sz val="11"/>
        <rFont val="Calibri"/>
        <family val="2"/>
        <scheme val="minor"/>
      </rPr>
      <t xml:space="preserve">
</t>
    </r>
    <r>
      <rPr>
        <b/>
        <sz val="10"/>
        <rFont val="Calibri"/>
        <family val="2"/>
        <scheme val="minor"/>
      </rPr>
      <t>Bitte geben Sie hier den von Ihnen beantragten PKP-Zuschuss in EUR an. Bitte geben Sie außerdem an welche Art und Höhe der Kofinanzierung durch den Projektpartner erbracht wird |</t>
    </r>
    <r>
      <rPr>
        <b/>
        <sz val="10"/>
        <color rgb="FF003399"/>
        <rFont val="Calibri"/>
        <family val="2"/>
        <scheme val="minor"/>
      </rPr>
      <t xml:space="preserve"> Angiv her det ansøgte PKP-tilskud i EUR. Angiv venligst også hvilken form for medfinansiering partneren bidrager med og hvor meget
</t>
    </r>
    <r>
      <rPr>
        <b/>
        <sz val="10"/>
        <rFont val="Calibri"/>
        <family val="2"/>
        <scheme val="minor"/>
      </rPr>
      <t xml:space="preserve">
</t>
    </r>
    <r>
      <rPr>
        <b/>
        <sz val="10"/>
        <color rgb="FF003399"/>
        <rFont val="Calibri"/>
        <family val="2"/>
        <scheme val="minor"/>
      </rPr>
      <t xml:space="preserve">
</t>
    </r>
  </si>
  <si>
    <r>
      <rPr>
        <b/>
        <sz val="12"/>
        <rFont val="Calibri"/>
        <family val="2"/>
        <scheme val="minor"/>
      </rPr>
      <t xml:space="preserve">10.6  Finanzierung | </t>
    </r>
    <r>
      <rPr>
        <b/>
        <sz val="12"/>
        <color rgb="FF003399"/>
        <rFont val="Calibri"/>
        <family val="2"/>
        <scheme val="minor"/>
      </rPr>
      <t>Finansiering</t>
    </r>
    <r>
      <rPr>
        <b/>
        <sz val="12"/>
        <rFont val="Calibri"/>
        <family val="2"/>
        <scheme val="minor"/>
      </rPr>
      <t xml:space="preserve"> </t>
    </r>
    <r>
      <rPr>
        <b/>
        <sz val="11"/>
        <rFont val="Calibri"/>
        <family val="2"/>
        <scheme val="minor"/>
      </rPr>
      <t xml:space="preserve">
</t>
    </r>
    <r>
      <rPr>
        <b/>
        <sz val="10"/>
        <rFont val="Calibri"/>
        <family val="2"/>
        <scheme val="minor"/>
      </rPr>
      <t>Bitte geben Sie hier den von Ihnen beantragten PKP-Zuschuss in EUR an. Bitte geben Sie außerdem an welche Art und Höhe der Kofinanzierung durch den Projektpartner erbracht wird |</t>
    </r>
    <r>
      <rPr>
        <b/>
        <sz val="10"/>
        <color rgb="FF003399"/>
        <rFont val="Calibri"/>
        <family val="2"/>
        <scheme val="minor"/>
      </rPr>
      <t xml:space="preserve"> Angiv her det ansøgte PKP-tilskud i EUR. Angiv venligst også hvilken form for medfinansiering partneren bidrager med og hvor meget
</t>
    </r>
    <r>
      <rPr>
        <b/>
        <sz val="10"/>
        <rFont val="Calibri"/>
        <family val="2"/>
        <scheme val="minor"/>
      </rPr>
      <t xml:space="preserve">
</t>
    </r>
  </si>
  <si>
    <r>
      <rPr>
        <b/>
        <sz val="12"/>
        <rFont val="Calibri"/>
        <family val="2"/>
        <scheme val="minor"/>
      </rPr>
      <t xml:space="preserve">11.6  Finanzierung | </t>
    </r>
    <r>
      <rPr>
        <b/>
        <sz val="12"/>
        <color rgb="FF003399"/>
        <rFont val="Calibri"/>
        <family val="2"/>
        <scheme val="minor"/>
      </rPr>
      <t>Finansiering</t>
    </r>
    <r>
      <rPr>
        <b/>
        <sz val="12"/>
        <rFont val="Calibri"/>
        <family val="2"/>
        <scheme val="minor"/>
      </rPr>
      <t xml:space="preserve"> </t>
    </r>
    <r>
      <rPr>
        <b/>
        <sz val="11"/>
        <rFont val="Calibri"/>
        <family val="2"/>
        <scheme val="minor"/>
      </rPr>
      <t xml:space="preserve">
</t>
    </r>
    <r>
      <rPr>
        <b/>
        <sz val="10"/>
        <rFont val="Calibri"/>
        <family val="2"/>
        <scheme val="minor"/>
      </rPr>
      <t>Bitte geben Sie hier den von Ihnen beantragten PKP-Zuschuss in EUR an. Bitte geben Sie außerdem an welche Art und Höhe der Kofinanzierung durch den Projektpartner erbracht wird |</t>
    </r>
    <r>
      <rPr>
        <b/>
        <sz val="10"/>
        <color rgb="FF003399"/>
        <rFont val="Calibri"/>
        <family val="2"/>
        <scheme val="minor"/>
      </rPr>
      <t xml:space="preserve"> Angiv her det ansøgte PKP-tilskud i EUR. Angiv venligst også hvilken form for medfinansiering partneren bidrager med og hvor meget
</t>
    </r>
    <r>
      <rPr>
        <b/>
        <sz val="10"/>
        <rFont val="Calibri"/>
        <family val="2"/>
        <scheme val="minor"/>
      </rPr>
      <t xml:space="preserve">
</t>
    </r>
    <r>
      <rPr>
        <b/>
        <sz val="10"/>
        <color rgb="FF003399"/>
        <rFont val="Calibri"/>
        <family val="2"/>
        <scheme val="minor"/>
      </rPr>
      <t xml:space="preserve">
</t>
    </r>
  </si>
  <si>
    <r>
      <t xml:space="preserve">Bitte füllen Sie die Budgetblätter der einzelnen Partner aus. Die Werte werden dann automatisch auf dieser Seite zusammengeführt. Bitte füllen Sie dann Tabelle 2.4 aus | </t>
    </r>
    <r>
      <rPr>
        <b/>
        <sz val="12"/>
        <color rgb="FF003399"/>
        <rFont val="Calibri"/>
        <family val="2"/>
        <scheme val="minor"/>
      </rPr>
      <t>Udfyld venligst de enkelte partneres budgetfaneblade. Værdierne bliver derefter automatisk lagt sammen på denne side. Udfyld venligst tabel 2.4.</t>
    </r>
  </si>
  <si>
    <t>Bitte füllen Sie die blauen Felder aus | Udfyld venligst de blå felter</t>
  </si>
  <si>
    <r>
      <rPr>
        <b/>
        <sz val="12"/>
        <rFont val="Calibri"/>
        <family val="2"/>
        <scheme val="minor"/>
      </rPr>
      <t xml:space="preserve">3.2.1 Personalkosten | </t>
    </r>
    <r>
      <rPr>
        <b/>
        <sz val="12"/>
        <color rgb="FF003399"/>
        <rFont val="Calibri"/>
        <family val="2"/>
        <scheme val="minor"/>
      </rPr>
      <t>Personaleomkostninger</t>
    </r>
    <r>
      <rPr>
        <b/>
        <sz val="11"/>
        <rFont val="Calibri"/>
        <family val="2"/>
        <scheme val="minor"/>
      </rPr>
      <t xml:space="preserve">
</t>
    </r>
    <r>
      <rPr>
        <sz val="11"/>
        <rFont val="Calibri"/>
        <family val="2"/>
        <scheme val="minor"/>
      </rPr>
      <t xml:space="preserve">
</t>
    </r>
    <r>
      <rPr>
        <sz val="10"/>
        <rFont val="Calibri"/>
        <family val="2"/>
        <scheme val="minor"/>
      </rPr>
      <t xml:space="preserve">Bitte tragen Sie hier zuerst eine Beschreibung der übergeordneten Tätigkeiten im Projekt für jede Leistungsgruppe ein, entsprechend den im Antrag genannten Angaben zu den Teilzielen und Meilensteinen |
</t>
    </r>
    <r>
      <rPr>
        <sz val="10"/>
        <color rgb="FF003399"/>
        <rFont val="Calibri"/>
        <family val="2"/>
        <scheme val="minor"/>
      </rPr>
      <t>Først, indtast venligst en beskrivelse af de overordnede aktiviteterne i projektet for hver funktionsgruppe, i overensstemmelse med de i ansøgningen nævnte oplysninger om delmål og milepæle.</t>
    </r>
    <r>
      <rPr>
        <sz val="10"/>
        <rFont val="Calibri"/>
        <family val="2"/>
        <scheme val="minor"/>
      </rPr>
      <t xml:space="preserve">
Bitte tragen Sie dann die Anzahl der Vollzeitstellen für jede der drei Leistungsgruppen ein, jeweils für jede der drei Perioden | 
</t>
    </r>
    <r>
      <rPr>
        <sz val="10"/>
        <color rgb="FF003399"/>
        <rFont val="Calibri"/>
        <family val="2"/>
        <scheme val="minor"/>
      </rPr>
      <t>Derefter, indtast venligst antal fuldtidsstillinger for hver af de tre funktionsgrupper fordelt på de tre perioder.</t>
    </r>
    <r>
      <rPr>
        <sz val="10"/>
        <rFont val="Calibri"/>
        <family val="2"/>
        <scheme val="minor"/>
      </rPr>
      <t xml:space="preserve">
Im Feld „Erläuterungen“ können die Angaben um vertiefende Erläuterungen ergänzt werden |
</t>
    </r>
    <r>
      <rPr>
        <sz val="10"/>
        <color rgb="FF003399"/>
        <rFont val="Calibri"/>
        <family val="2"/>
        <scheme val="minor"/>
      </rPr>
      <t>I feltet ”uddybende forklaringer” kan oplysningerne suppleres med mere detaljerede forklaringer</t>
    </r>
    <r>
      <rPr>
        <sz val="10"/>
        <rFont val="Calibri"/>
        <family val="2"/>
        <scheme val="minor"/>
      </rPr>
      <t xml:space="preserve">.
</t>
    </r>
    <r>
      <rPr>
        <b/>
        <sz val="10"/>
        <rFont val="Calibri"/>
        <family val="2"/>
        <scheme val="minor"/>
      </rPr>
      <t xml:space="preserve">
Bitte geben Sie die Anzahl Vollzeitstellen mit maximal 2 Dezimalstellen an | 
</t>
    </r>
    <r>
      <rPr>
        <b/>
        <sz val="10"/>
        <color rgb="FF003399"/>
        <rFont val="Calibri"/>
        <family val="2"/>
        <scheme val="minor"/>
      </rPr>
      <t>Indtast venligst antal fuldtidsstillingerne med maksimal 2 decimaler</t>
    </r>
    <r>
      <rPr>
        <b/>
        <sz val="10"/>
        <rFont val="Calibri"/>
        <family val="2"/>
        <scheme val="minor"/>
      </rPr>
      <t xml:space="preserve">
Der Stundenlohn wird automatisch ergänzt, basierend auf der Länderzugehörigkeit | </t>
    </r>
    <r>
      <rPr>
        <b/>
        <sz val="10"/>
        <color rgb="FF003399"/>
        <rFont val="Calibri"/>
        <family val="2"/>
        <scheme val="minor"/>
      </rPr>
      <t>Timelønnen udfyldes automatisk, baseret på nationalt tilhørsforhold</t>
    </r>
    <r>
      <rPr>
        <sz val="10"/>
        <rFont val="Calibri"/>
        <family val="2"/>
        <scheme val="minor"/>
      </rPr>
      <t xml:space="preserve">
</t>
    </r>
  </si>
  <si>
    <r>
      <rPr>
        <b/>
        <sz val="12"/>
        <rFont val="Calibri"/>
        <family val="2"/>
        <scheme val="minor"/>
      </rPr>
      <t xml:space="preserve">4.2.1 Personalkosten | </t>
    </r>
    <r>
      <rPr>
        <b/>
        <sz val="12"/>
        <color rgb="FF003399"/>
        <rFont val="Calibri"/>
        <family val="2"/>
        <scheme val="minor"/>
      </rPr>
      <t>Personaleomkostninger</t>
    </r>
    <r>
      <rPr>
        <b/>
        <sz val="11"/>
        <rFont val="Calibri"/>
        <family val="2"/>
        <scheme val="minor"/>
      </rPr>
      <t xml:space="preserve">
</t>
    </r>
    <r>
      <rPr>
        <sz val="11"/>
        <rFont val="Calibri"/>
        <family val="2"/>
        <scheme val="minor"/>
      </rPr>
      <t xml:space="preserve">
</t>
    </r>
    <r>
      <rPr>
        <sz val="10"/>
        <rFont val="Calibri"/>
        <family val="2"/>
        <scheme val="minor"/>
      </rPr>
      <t xml:space="preserve">Bitte tragen Sie hier zuerst eine Beschreibung der übergeordneten Tätigkeiten im Projekt für jede Leistungsgruppe ein, entsprechend den im Antrag genannten Angaben zu den Teilzielen und Meilensteinen |
</t>
    </r>
    <r>
      <rPr>
        <sz val="10"/>
        <color rgb="FF003399"/>
        <rFont val="Calibri"/>
        <family val="2"/>
        <scheme val="minor"/>
      </rPr>
      <t xml:space="preserve">Først, indtast venligst en beskrivelse af de overordnede aktiviteterne i projektet for hver funktionsgruppe, i overensstemmelse med de i ansøgningen nævnte oplysninger om delmål og milepæle.
</t>
    </r>
    <r>
      <rPr>
        <sz val="10"/>
        <rFont val="Calibri"/>
        <family val="2"/>
        <scheme val="minor"/>
      </rPr>
      <t xml:space="preserve">
Bitte tragen Sie dann die Anzahl der Vollzeitstellen für jede der drei Leistungsgruppen ein, jeweils für jede der drei Perioden | 
</t>
    </r>
    <r>
      <rPr>
        <sz val="10"/>
        <color rgb="FF003399"/>
        <rFont val="Calibri"/>
        <family val="2"/>
        <scheme val="minor"/>
      </rPr>
      <t>Derefter, indtast venligst antal fuldtidsstillinger for hver af de tre funktionsgrupper fordelt på de tre perioder.</t>
    </r>
    <r>
      <rPr>
        <sz val="10"/>
        <rFont val="Calibri"/>
        <family val="2"/>
        <scheme val="minor"/>
      </rPr>
      <t xml:space="preserve">
Im Feld „Erläuterungen“ können die Angaben um vertiefende Erläuterungen ergänzt werden |
</t>
    </r>
    <r>
      <rPr>
        <sz val="10"/>
        <color rgb="FF003399"/>
        <rFont val="Calibri"/>
        <family val="2"/>
        <scheme val="minor"/>
      </rPr>
      <t>I feltet ”uddybende forklaringer” kan oplysningerne suppleres med mere detaljerede forklaringer</t>
    </r>
    <r>
      <rPr>
        <sz val="10"/>
        <rFont val="Calibri"/>
        <family val="2"/>
        <scheme val="minor"/>
      </rPr>
      <t xml:space="preserve">.
</t>
    </r>
    <r>
      <rPr>
        <b/>
        <sz val="10"/>
        <rFont val="Calibri"/>
        <family val="2"/>
        <scheme val="minor"/>
      </rPr>
      <t xml:space="preserve">
Bitte geben Sie die Anzahl Vollzeitstellen mit maximal 2 Dezimalstellen an | 
</t>
    </r>
    <r>
      <rPr>
        <b/>
        <sz val="10"/>
        <color rgb="FF003399"/>
        <rFont val="Calibri"/>
        <family val="2"/>
        <scheme val="minor"/>
      </rPr>
      <t>Indtast venligst antal fuldtidsstillingerne med maksimal 2 decimaler</t>
    </r>
    <r>
      <rPr>
        <b/>
        <sz val="10"/>
        <rFont val="Calibri"/>
        <family val="2"/>
        <scheme val="minor"/>
      </rPr>
      <t xml:space="preserve">
Der Stundenlohn wird automatisch ergänzt, basierend auf der Länderzugehörigkeit | </t>
    </r>
    <r>
      <rPr>
        <b/>
        <sz val="10"/>
        <color rgb="FF003399"/>
        <rFont val="Calibri"/>
        <family val="2"/>
        <scheme val="minor"/>
      </rPr>
      <t>Timelønnen udfyldes automatisk, baseret på nationalt tilhørsforhold</t>
    </r>
    <r>
      <rPr>
        <sz val="10"/>
        <rFont val="Calibri"/>
        <family val="2"/>
        <scheme val="minor"/>
      </rPr>
      <t xml:space="preserve">
</t>
    </r>
  </si>
  <si>
    <r>
      <rPr>
        <b/>
        <sz val="12"/>
        <rFont val="Calibri"/>
        <family val="2"/>
        <scheme val="minor"/>
      </rPr>
      <t xml:space="preserve">5.2.1 Personalkosten | </t>
    </r>
    <r>
      <rPr>
        <b/>
        <sz val="12"/>
        <color rgb="FF003399"/>
        <rFont val="Calibri"/>
        <family val="2"/>
        <scheme val="minor"/>
      </rPr>
      <t>Personaleomkostninger</t>
    </r>
    <r>
      <rPr>
        <b/>
        <sz val="11"/>
        <rFont val="Calibri"/>
        <family val="2"/>
        <scheme val="minor"/>
      </rPr>
      <t xml:space="preserve">
</t>
    </r>
    <r>
      <rPr>
        <sz val="11"/>
        <rFont val="Calibri"/>
        <family val="2"/>
        <scheme val="minor"/>
      </rPr>
      <t xml:space="preserve">
</t>
    </r>
    <r>
      <rPr>
        <sz val="10"/>
        <rFont val="Calibri"/>
        <family val="2"/>
        <scheme val="minor"/>
      </rPr>
      <t xml:space="preserve">Bitte tragen Sie hier zuerst eine Beschreibung der übergeordneten Tätigkeiten im Projekt für jede Leistungsgruppe ein, entsprechend den im Antrag genannten Angaben zu den Teilzielen und Meilensteinen |
</t>
    </r>
    <r>
      <rPr>
        <sz val="10"/>
        <color rgb="FF003399"/>
        <rFont val="Calibri"/>
        <family val="2"/>
        <scheme val="minor"/>
      </rPr>
      <t>Først, indtast venligst en beskrivelse af de overordnede aktiviteterne i projektet for hver funktionsgruppe, i overensstemmelse med de i ansøgningen nævnte oplysninger om delmål og milepæle.</t>
    </r>
    <r>
      <rPr>
        <sz val="10"/>
        <rFont val="Calibri"/>
        <family val="2"/>
        <scheme val="minor"/>
      </rPr>
      <t xml:space="preserve">
Bitte tragen Sie dann die Anzahl der Vollzeitstellen für jede der drei Leistungsgruppen ein, jeweils für jede der drei Perioden | 
</t>
    </r>
    <r>
      <rPr>
        <sz val="10"/>
        <color rgb="FF003399"/>
        <rFont val="Calibri"/>
        <family val="2"/>
        <scheme val="minor"/>
      </rPr>
      <t>Derefter, indtast venligst antal fuldtidsstillinger for hver af de tre funktionsgrupper fordelt på de tre perioder.</t>
    </r>
    <r>
      <rPr>
        <sz val="10"/>
        <rFont val="Calibri"/>
        <family val="2"/>
        <scheme val="minor"/>
      </rPr>
      <t xml:space="preserve">
Im Feld „Erläuterungen“ können die Angaben um vertiefende Erläuterungen ergänzt werden |
</t>
    </r>
    <r>
      <rPr>
        <sz val="10"/>
        <color rgb="FF003399"/>
        <rFont val="Calibri"/>
        <family val="2"/>
        <scheme val="minor"/>
      </rPr>
      <t>I feltet ”uddybende forklaringer” kan oplysningerne suppleres med mere detaljerede forklaringer</t>
    </r>
    <r>
      <rPr>
        <sz val="10"/>
        <rFont val="Calibri"/>
        <family val="2"/>
        <scheme val="minor"/>
      </rPr>
      <t xml:space="preserve">.
</t>
    </r>
    <r>
      <rPr>
        <b/>
        <sz val="10"/>
        <rFont val="Calibri"/>
        <family val="2"/>
        <scheme val="minor"/>
      </rPr>
      <t xml:space="preserve">
Bitte geben Sie die Anzahl Vollzeitstellen mit maximal 2 Dezimalstellen an | 
</t>
    </r>
    <r>
      <rPr>
        <b/>
        <sz val="10"/>
        <color rgb="FF003399"/>
        <rFont val="Calibri"/>
        <family val="2"/>
        <scheme val="minor"/>
      </rPr>
      <t>Indtast venligst antal fuldtidsstillingerne med maksimal 2 decimaler</t>
    </r>
    <r>
      <rPr>
        <b/>
        <sz val="10"/>
        <rFont val="Calibri"/>
        <family val="2"/>
        <scheme val="minor"/>
      </rPr>
      <t xml:space="preserve">
Der Stundenlohn wird automatisch ergänzt, basierend auf der Länderzugehörigkeit | </t>
    </r>
    <r>
      <rPr>
        <b/>
        <sz val="10"/>
        <color rgb="FF003399"/>
        <rFont val="Calibri"/>
        <family val="2"/>
        <scheme val="minor"/>
      </rPr>
      <t>Timelønnen udfyldes automatisk, baseret på nationalt tilhørsforhold</t>
    </r>
    <r>
      <rPr>
        <sz val="10"/>
        <rFont val="Calibri"/>
        <family val="2"/>
        <scheme val="minor"/>
      </rPr>
      <t xml:space="preserve">
</t>
    </r>
  </si>
  <si>
    <r>
      <rPr>
        <b/>
        <sz val="12"/>
        <rFont val="Calibri"/>
        <family val="2"/>
        <scheme val="minor"/>
      </rPr>
      <t xml:space="preserve">6.2.1 Personalkosten | </t>
    </r>
    <r>
      <rPr>
        <b/>
        <sz val="12"/>
        <color rgb="FF003399"/>
        <rFont val="Calibri"/>
        <family val="2"/>
        <scheme val="minor"/>
      </rPr>
      <t>Personaleomkostninger</t>
    </r>
    <r>
      <rPr>
        <b/>
        <sz val="11"/>
        <rFont val="Calibri"/>
        <family val="2"/>
        <scheme val="minor"/>
      </rPr>
      <t xml:space="preserve">
</t>
    </r>
    <r>
      <rPr>
        <sz val="11"/>
        <rFont val="Calibri"/>
        <family val="2"/>
        <scheme val="minor"/>
      </rPr>
      <t xml:space="preserve">
</t>
    </r>
    <r>
      <rPr>
        <sz val="10"/>
        <rFont val="Calibri"/>
        <family val="2"/>
        <scheme val="minor"/>
      </rPr>
      <t xml:space="preserve">Bitte tragen Sie hier zuerst eine Beschreibung der übergeordneten Tätigkeiten im Projekt für jede Leistungsgruppe ein, entsprechend den im Antrag genannten Angaben zu den Teilzielen und Meilensteinen |
</t>
    </r>
    <r>
      <rPr>
        <sz val="10"/>
        <color rgb="FF003399"/>
        <rFont val="Calibri"/>
        <family val="2"/>
        <scheme val="minor"/>
      </rPr>
      <t>Først, indtast venligst en beskrivelse af de overordnede aktiviteterne i projektet for hver funktionsgruppe, i overensstemmelse med de i ansøgningen nævnte oplysninger om delmål og milepæle.</t>
    </r>
    <r>
      <rPr>
        <sz val="10"/>
        <rFont val="Calibri"/>
        <family val="2"/>
        <scheme val="minor"/>
      </rPr>
      <t xml:space="preserve">
Bitte tragen Sie dann die Anzahl der Vollzeitstellen für jede der drei Leistungsgruppen ein, jeweils für jede der drei Perioden | 
</t>
    </r>
    <r>
      <rPr>
        <sz val="10"/>
        <color rgb="FF003399"/>
        <rFont val="Calibri"/>
        <family val="2"/>
        <scheme val="minor"/>
      </rPr>
      <t>Derefter, indtast venligst antal fuldtidsstillinger for hver af de tre funktionsgrupper fordelt på de tre perioder.</t>
    </r>
    <r>
      <rPr>
        <sz val="10"/>
        <rFont val="Calibri"/>
        <family val="2"/>
        <scheme val="minor"/>
      </rPr>
      <t xml:space="preserve">
Im Feld „Erläuterungen“ können die Angaben um vertiefende Erläuterungen ergänzt werden |
</t>
    </r>
    <r>
      <rPr>
        <sz val="10"/>
        <color rgb="FF003399"/>
        <rFont val="Calibri"/>
        <family val="2"/>
        <scheme val="minor"/>
      </rPr>
      <t>I feltet ”uddybende forklaringer” kan oplysningerne suppleres med mere detaljerede forklaringer</t>
    </r>
    <r>
      <rPr>
        <sz val="10"/>
        <rFont val="Calibri"/>
        <family val="2"/>
        <scheme val="minor"/>
      </rPr>
      <t xml:space="preserve">.
</t>
    </r>
    <r>
      <rPr>
        <b/>
        <sz val="10"/>
        <rFont val="Calibri"/>
        <family val="2"/>
        <scheme val="minor"/>
      </rPr>
      <t xml:space="preserve">
Bitte geben Sie die Anzahl Vollzeitstellen mit maximal 2 Dezimalstellen an | 
</t>
    </r>
    <r>
      <rPr>
        <b/>
        <sz val="10"/>
        <color rgb="FF003399"/>
        <rFont val="Calibri"/>
        <family val="2"/>
        <scheme val="minor"/>
      </rPr>
      <t>Indtast venligst antal fuldtidsstillingerne med maksimal 2 decimaler</t>
    </r>
    <r>
      <rPr>
        <b/>
        <sz val="10"/>
        <rFont val="Calibri"/>
        <family val="2"/>
        <scheme val="minor"/>
      </rPr>
      <t xml:space="preserve">
Der Stundenlohn wird automatisch ergänzt, basierend auf der Länderzugehörigkeit | </t>
    </r>
    <r>
      <rPr>
        <b/>
        <sz val="10"/>
        <color rgb="FF003399"/>
        <rFont val="Calibri"/>
        <family val="2"/>
        <scheme val="minor"/>
      </rPr>
      <t>Timelønnen udfyldes automatisk, baseret på nationalt tilhørsforhold</t>
    </r>
    <r>
      <rPr>
        <sz val="10"/>
        <rFont val="Calibri"/>
        <family val="2"/>
        <scheme val="minor"/>
      </rPr>
      <t xml:space="preserve">
</t>
    </r>
  </si>
  <si>
    <r>
      <rPr>
        <b/>
        <sz val="12"/>
        <rFont val="Calibri"/>
        <family val="2"/>
        <scheme val="minor"/>
      </rPr>
      <t xml:space="preserve">7.2.1 Personalkosten | </t>
    </r>
    <r>
      <rPr>
        <b/>
        <sz val="12"/>
        <color rgb="FF003399"/>
        <rFont val="Calibri"/>
        <family val="2"/>
        <scheme val="minor"/>
      </rPr>
      <t>Personaleomkostninger</t>
    </r>
    <r>
      <rPr>
        <b/>
        <sz val="11"/>
        <rFont val="Calibri"/>
        <family val="2"/>
        <scheme val="minor"/>
      </rPr>
      <t xml:space="preserve">
</t>
    </r>
    <r>
      <rPr>
        <sz val="11"/>
        <rFont val="Calibri"/>
        <family val="2"/>
        <scheme val="minor"/>
      </rPr>
      <t xml:space="preserve">
</t>
    </r>
    <r>
      <rPr>
        <sz val="10"/>
        <rFont val="Calibri"/>
        <family val="2"/>
        <scheme val="minor"/>
      </rPr>
      <t xml:space="preserve">Bitte tragen Sie hier zuerst eine Beschreibung der übergeordneten Tätigkeiten im Projekt für jede Leistungsgruppe ein, entsprechend den im Antrag genannten Angaben zu den Teilzielen und Meilensteinen |
</t>
    </r>
    <r>
      <rPr>
        <sz val="10"/>
        <color rgb="FF003399"/>
        <rFont val="Calibri"/>
        <family val="2"/>
        <scheme val="minor"/>
      </rPr>
      <t>Først, indtast venligst en beskrivelse af de overordnede aktiviteterne i projektet for hver funktionsgruppe, i overensstemmelse med de i ansøgningen nævnte oplysninger om delmål og milepæle.</t>
    </r>
    <r>
      <rPr>
        <sz val="10"/>
        <rFont val="Calibri"/>
        <family val="2"/>
        <scheme val="minor"/>
      </rPr>
      <t xml:space="preserve">
Bitte tragen Sie dann die Anzahl der Vollzeitstellen für jede der drei Leistungsgruppen ein, jeweils für jede der drei Perioden | 
</t>
    </r>
    <r>
      <rPr>
        <sz val="10"/>
        <color rgb="FF003399"/>
        <rFont val="Calibri"/>
        <family val="2"/>
        <scheme val="minor"/>
      </rPr>
      <t>Derefter, indtast venligst antal fuldtidsstillinger for hver af de tre funktionsgrupper fordelt på de tre perioder.</t>
    </r>
    <r>
      <rPr>
        <sz val="10"/>
        <rFont val="Calibri"/>
        <family val="2"/>
        <scheme val="minor"/>
      </rPr>
      <t xml:space="preserve">
Im Feld „Erläuterungen“ können die Angaben um vertiefende Erläuterungen ergänzt werden |
</t>
    </r>
    <r>
      <rPr>
        <sz val="10"/>
        <color rgb="FF003399"/>
        <rFont val="Calibri"/>
        <family val="2"/>
        <scheme val="minor"/>
      </rPr>
      <t>I feltet ”uddybende forklaringer” kan oplysningerne suppleres med mere detaljerede forklaringer</t>
    </r>
    <r>
      <rPr>
        <sz val="10"/>
        <rFont val="Calibri"/>
        <family val="2"/>
        <scheme val="minor"/>
      </rPr>
      <t xml:space="preserve">.
</t>
    </r>
    <r>
      <rPr>
        <b/>
        <sz val="10"/>
        <rFont val="Calibri"/>
        <family val="2"/>
        <scheme val="minor"/>
      </rPr>
      <t xml:space="preserve">
Bitte geben Sie die Anzahl Vollzeitstellen mit maximal 2 Dezimalstellen an | 
</t>
    </r>
    <r>
      <rPr>
        <b/>
        <sz val="10"/>
        <color rgb="FF003399"/>
        <rFont val="Calibri"/>
        <family val="2"/>
        <scheme val="minor"/>
      </rPr>
      <t>Indtast venligst antal fuldtidsstillingerne med maksimal 2 decimaler</t>
    </r>
    <r>
      <rPr>
        <b/>
        <sz val="10"/>
        <rFont val="Calibri"/>
        <family val="2"/>
        <scheme val="minor"/>
      </rPr>
      <t xml:space="preserve">
Der Stundenlohn wird automatisch ergänzt, basierend auf der Länderzugehörigkeit | </t>
    </r>
    <r>
      <rPr>
        <b/>
        <sz val="10"/>
        <color rgb="FF003399"/>
        <rFont val="Calibri"/>
        <family val="2"/>
        <scheme val="minor"/>
      </rPr>
      <t>Timelønnen udfyldes automatisk, baseret på nationalt tilhørsforhold</t>
    </r>
    <r>
      <rPr>
        <sz val="10"/>
        <rFont val="Calibri"/>
        <family val="2"/>
        <scheme val="minor"/>
      </rPr>
      <t xml:space="preserve">
</t>
    </r>
  </si>
  <si>
    <r>
      <rPr>
        <b/>
        <sz val="12"/>
        <rFont val="Calibri"/>
        <family val="2"/>
        <scheme val="minor"/>
      </rPr>
      <t xml:space="preserve">10.2.1 Personalkosten | </t>
    </r>
    <r>
      <rPr>
        <b/>
        <sz val="12"/>
        <color rgb="FF003399"/>
        <rFont val="Calibri"/>
        <family val="2"/>
        <scheme val="minor"/>
      </rPr>
      <t xml:space="preserve">Personaleomkostninger
</t>
    </r>
    <r>
      <rPr>
        <sz val="11"/>
        <rFont val="Calibri"/>
        <family val="2"/>
        <scheme val="minor"/>
      </rPr>
      <t xml:space="preserve">
</t>
    </r>
    <r>
      <rPr>
        <sz val="10"/>
        <rFont val="Calibri"/>
        <family val="2"/>
        <scheme val="minor"/>
      </rPr>
      <t xml:space="preserve">Bitte tragen Sie hier zuerst eine Beschreibung der übergeordneten Tätigkeiten im Projekt für jede Leistungsgruppe ein, entsprechend den im Antrag genannten Angaben zu den Teilzielen und Meilensteinen |
</t>
    </r>
    <r>
      <rPr>
        <sz val="10"/>
        <color rgb="FF003399"/>
        <rFont val="Calibri"/>
        <family val="2"/>
        <scheme val="minor"/>
      </rPr>
      <t>Først, indtast venligst en beskrivelse af de overordnede aktiviteterne i projektet for hver funktionsgruppe, i overensstemmelse med de i ansøgningen nævnte oplysninger om delmål og milepæle.</t>
    </r>
    <r>
      <rPr>
        <sz val="10"/>
        <rFont val="Calibri"/>
        <family val="2"/>
        <scheme val="minor"/>
      </rPr>
      <t xml:space="preserve">
Bitte tragen Sie dann die Anzahl der Vollzeitstellen für jede der drei Leistungsgruppen ein, jeweils für jede der drei Perioden | 
</t>
    </r>
    <r>
      <rPr>
        <sz val="10"/>
        <color rgb="FF003399"/>
        <rFont val="Calibri"/>
        <family val="2"/>
        <scheme val="minor"/>
      </rPr>
      <t>Derefter, indtast venligst antal fuldtidsstillinger for hver af de tre funktionsgrupper fordelt på de tre perioder.</t>
    </r>
    <r>
      <rPr>
        <sz val="10"/>
        <rFont val="Calibri"/>
        <family val="2"/>
        <scheme val="minor"/>
      </rPr>
      <t xml:space="preserve">
Im Feld „Erläuterungen“ können die Angaben um vertiefende Erläuterungen ergänzt werden |
</t>
    </r>
    <r>
      <rPr>
        <sz val="10"/>
        <color rgb="FF003399"/>
        <rFont val="Calibri"/>
        <family val="2"/>
        <scheme val="minor"/>
      </rPr>
      <t>I feltet ”uddybende forklaringer” kan oplysningerne suppleres med mere detaljerede forklaringer</t>
    </r>
    <r>
      <rPr>
        <sz val="10"/>
        <rFont val="Calibri"/>
        <family val="2"/>
        <scheme val="minor"/>
      </rPr>
      <t xml:space="preserve">.
</t>
    </r>
    <r>
      <rPr>
        <b/>
        <sz val="10"/>
        <rFont val="Calibri"/>
        <family val="2"/>
        <scheme val="minor"/>
      </rPr>
      <t xml:space="preserve">
Bitte geben Sie die Anzahl Vollzeitstellen mit maximal 2 Dezimalstellen an | 
</t>
    </r>
    <r>
      <rPr>
        <b/>
        <sz val="10"/>
        <color rgb="FF003399"/>
        <rFont val="Calibri"/>
        <family val="2"/>
        <scheme val="minor"/>
      </rPr>
      <t>Indtast venligst antal fuldtidsstillingerne med maksimal 2 decimaler</t>
    </r>
    <r>
      <rPr>
        <b/>
        <sz val="10"/>
        <rFont val="Calibri"/>
        <family val="2"/>
        <scheme val="minor"/>
      </rPr>
      <t xml:space="preserve">
Der Stundenlohn wird automatisch ergänzt, basierend auf der Länderzugehörigkeit | </t>
    </r>
    <r>
      <rPr>
        <b/>
        <sz val="10"/>
        <color rgb="FF003399"/>
        <rFont val="Calibri"/>
        <family val="2"/>
        <scheme val="minor"/>
      </rPr>
      <t>Timelønnen udfyldes automatisk, baseret på nationalt tilhørsforhold</t>
    </r>
    <r>
      <rPr>
        <sz val="10"/>
        <rFont val="Calibri"/>
        <family val="2"/>
        <scheme val="minor"/>
      </rPr>
      <t xml:space="preserve">
</t>
    </r>
  </si>
  <si>
    <r>
      <rPr>
        <b/>
        <sz val="12"/>
        <rFont val="Calibri"/>
        <family val="2"/>
        <scheme val="minor"/>
      </rPr>
      <t xml:space="preserve">11.2.1 Personalkosten | </t>
    </r>
    <r>
      <rPr>
        <b/>
        <sz val="12"/>
        <color rgb="FF003399"/>
        <rFont val="Calibri"/>
        <family val="2"/>
        <scheme val="minor"/>
      </rPr>
      <t>Personaleomkostninger</t>
    </r>
    <r>
      <rPr>
        <b/>
        <sz val="11"/>
        <rFont val="Calibri"/>
        <family val="2"/>
        <scheme val="minor"/>
      </rPr>
      <t xml:space="preserve">
</t>
    </r>
    <r>
      <rPr>
        <sz val="11"/>
        <rFont val="Calibri"/>
        <family val="2"/>
        <scheme val="minor"/>
      </rPr>
      <t xml:space="preserve">
</t>
    </r>
    <r>
      <rPr>
        <sz val="10"/>
        <rFont val="Calibri"/>
        <family val="2"/>
        <scheme val="minor"/>
      </rPr>
      <t xml:space="preserve">Bitte tragen Sie hier zuerst eine Beschreibung der übergeordneten Tätigkeiten im Projekt für jede Leistungsgruppe ein, entsprechend den im Antrag genannten Angaben zu den Teilzielen und Meilensteinen |
</t>
    </r>
    <r>
      <rPr>
        <sz val="10"/>
        <color rgb="FF003399"/>
        <rFont val="Calibri"/>
        <family val="2"/>
        <scheme val="minor"/>
      </rPr>
      <t>Først, indtast venligst en beskrivelse af de overordnede aktiviteterne i projektet for hver funktionsgruppe, i overensstemmelse med de i ansøgningen nævnte oplysninger om delmål og milepæle.</t>
    </r>
    <r>
      <rPr>
        <sz val="10"/>
        <rFont val="Calibri"/>
        <family val="2"/>
        <scheme val="minor"/>
      </rPr>
      <t xml:space="preserve">
Bitte tragen Sie dann die Anzahl der Vollzeitstellen für jede der drei Leistungsgruppen ein, jeweils für jede der drei Perioden | 
</t>
    </r>
    <r>
      <rPr>
        <sz val="10"/>
        <color rgb="FF003399"/>
        <rFont val="Calibri"/>
        <family val="2"/>
        <scheme val="minor"/>
      </rPr>
      <t>Derefter, indtast venligst antal fuldtidsstillinger for hver af de tre funktionsgrupper fordelt på de tre perioder.</t>
    </r>
    <r>
      <rPr>
        <sz val="10"/>
        <rFont val="Calibri"/>
        <family val="2"/>
        <scheme val="minor"/>
      </rPr>
      <t xml:space="preserve">
Im Feld „Erläuterungen“ können die Angaben um vertiefende Erläuterungen ergänzt werden |
</t>
    </r>
    <r>
      <rPr>
        <sz val="10"/>
        <color rgb="FF003399"/>
        <rFont val="Calibri"/>
        <family val="2"/>
        <scheme val="minor"/>
      </rPr>
      <t>I feltet ”uddybende forklaringer” kan oplysningerne suppleres med mere detaljerede forklaringer</t>
    </r>
    <r>
      <rPr>
        <sz val="10"/>
        <rFont val="Calibri"/>
        <family val="2"/>
        <scheme val="minor"/>
      </rPr>
      <t xml:space="preserve">.
</t>
    </r>
    <r>
      <rPr>
        <b/>
        <sz val="10"/>
        <rFont val="Calibri"/>
        <family val="2"/>
        <scheme val="minor"/>
      </rPr>
      <t xml:space="preserve">
Bitte geben Sie die Anzahl Vollzeitstellen mit maximal 2 Dezimalstellen an | 
</t>
    </r>
    <r>
      <rPr>
        <b/>
        <sz val="10"/>
        <color rgb="FF003399"/>
        <rFont val="Calibri"/>
        <family val="2"/>
        <scheme val="minor"/>
      </rPr>
      <t>Indtast venligst antal fuldtidsstillingerne med maksimal 2 decimaler</t>
    </r>
    <r>
      <rPr>
        <b/>
        <sz val="10"/>
        <rFont val="Calibri"/>
        <family val="2"/>
        <scheme val="minor"/>
      </rPr>
      <t xml:space="preserve">
Der Stundenlohn wird automatisch ergänzt, basierend auf der Länderzugehörigkeit | </t>
    </r>
    <r>
      <rPr>
        <b/>
        <sz val="10"/>
        <color rgb="FF003399"/>
        <rFont val="Calibri"/>
        <family val="2"/>
        <scheme val="minor"/>
      </rPr>
      <t>Timelønnen udfyldes automatisk, baseret på nationalt tilhørsforhold</t>
    </r>
    <r>
      <rPr>
        <sz val="10"/>
        <rFont val="Calibri"/>
        <family val="2"/>
        <scheme val="minor"/>
      </rPr>
      <t xml:space="preserve">
</t>
    </r>
  </si>
  <si>
    <r>
      <rPr>
        <b/>
        <sz val="12"/>
        <rFont val="Calibri"/>
        <family val="2"/>
        <scheme val="minor"/>
      </rPr>
      <t xml:space="preserve">9.2.1 Personalkosten | </t>
    </r>
    <r>
      <rPr>
        <b/>
        <sz val="12"/>
        <color rgb="FF003399"/>
        <rFont val="Calibri"/>
        <family val="2"/>
        <scheme val="minor"/>
      </rPr>
      <t>Personaleomkostninger</t>
    </r>
    <r>
      <rPr>
        <b/>
        <sz val="11"/>
        <rFont val="Calibri"/>
        <family val="2"/>
        <scheme val="minor"/>
      </rPr>
      <t xml:space="preserve">
</t>
    </r>
    <r>
      <rPr>
        <sz val="11"/>
        <rFont val="Calibri"/>
        <family val="2"/>
        <scheme val="minor"/>
      </rPr>
      <t xml:space="preserve">
</t>
    </r>
    <r>
      <rPr>
        <sz val="10"/>
        <rFont val="Calibri"/>
        <family val="2"/>
        <scheme val="minor"/>
      </rPr>
      <t xml:space="preserve">Bitte tragen Sie hier zuerst eine Beschreibung der übergeordneten Tätigkeiten im Projekt für jede Leistungsgruppe ein, entsprechend den im Antrag genannten Angaben zu den Teilzielen und Meilensteinen |
</t>
    </r>
    <r>
      <rPr>
        <sz val="10"/>
        <color rgb="FF003399"/>
        <rFont val="Calibri"/>
        <family val="2"/>
        <scheme val="minor"/>
      </rPr>
      <t>Først, indtast venligst en beskrivelse af de overordnede aktiviteterne i projektet for hver funktionsgruppe, i overensstemmelse med de i ansøgningen nævnte oplysninger om delmål og milepæle.</t>
    </r>
    <r>
      <rPr>
        <sz val="10"/>
        <rFont val="Calibri"/>
        <family val="2"/>
        <scheme val="minor"/>
      </rPr>
      <t xml:space="preserve">
Bitte tragen Sie dann die Anzahl der Vollzeitstellen für jede der drei Leistungsgruppen ein, jeweils für jede der drei Perioden | 
</t>
    </r>
    <r>
      <rPr>
        <sz val="10"/>
        <color rgb="FF003399"/>
        <rFont val="Calibri"/>
        <family val="2"/>
        <scheme val="minor"/>
      </rPr>
      <t>Derefter, indtast venligst antal fuldtidsstillinger for hver af de tre funktionsgrupper fordelt på de tre perioder.</t>
    </r>
    <r>
      <rPr>
        <sz val="10"/>
        <rFont val="Calibri"/>
        <family val="2"/>
        <scheme val="minor"/>
      </rPr>
      <t xml:space="preserve">
Im Feld „Erläuterungen“ können die Angaben um vertiefende Erläuterungen ergänzt werden |
</t>
    </r>
    <r>
      <rPr>
        <sz val="10"/>
        <color rgb="FF003399"/>
        <rFont val="Calibri"/>
        <family val="2"/>
        <scheme val="minor"/>
      </rPr>
      <t>I feltet ”uddybende forklaringer” kan oplysningerne suppleres med mere detaljerede forklaringer</t>
    </r>
    <r>
      <rPr>
        <sz val="10"/>
        <rFont val="Calibri"/>
        <family val="2"/>
        <scheme val="minor"/>
      </rPr>
      <t xml:space="preserve">.
</t>
    </r>
    <r>
      <rPr>
        <b/>
        <sz val="10"/>
        <rFont val="Calibri"/>
        <family val="2"/>
        <scheme val="minor"/>
      </rPr>
      <t xml:space="preserve">
Bitte geben Sie die Anzahl Vollzeitstellen mit maximal 2 Dezimalstellen an | 
</t>
    </r>
    <r>
      <rPr>
        <b/>
        <sz val="10"/>
        <color rgb="FF003399"/>
        <rFont val="Calibri"/>
        <family val="2"/>
        <scheme val="minor"/>
      </rPr>
      <t>Indtast venligst antal fuldtidsstillingerne med maksimal 2 decimaler</t>
    </r>
    <r>
      <rPr>
        <b/>
        <sz val="10"/>
        <rFont val="Calibri"/>
        <family val="2"/>
        <scheme val="minor"/>
      </rPr>
      <t xml:space="preserve">
Der Stundenlohn wird automatisch ergänzt, basierend auf der Länderzugehörigkeit | </t>
    </r>
    <r>
      <rPr>
        <b/>
        <sz val="10"/>
        <color rgb="FF003399"/>
        <rFont val="Calibri"/>
        <family val="2"/>
        <scheme val="minor"/>
      </rPr>
      <t>Timelønnen udfyldes automatisk, baseret på nationalt tilhørsforhold</t>
    </r>
    <r>
      <rPr>
        <sz val="10"/>
        <rFont val="Calibri"/>
        <family val="2"/>
        <scheme val="minor"/>
      </rPr>
      <t xml:space="preserve">
</t>
    </r>
  </si>
  <si>
    <r>
      <rPr>
        <b/>
        <sz val="12"/>
        <rFont val="Calibri"/>
        <family val="2"/>
        <scheme val="minor"/>
      </rPr>
      <t xml:space="preserve">8.2.1 Personalkosten | </t>
    </r>
    <r>
      <rPr>
        <b/>
        <sz val="12"/>
        <color rgb="FF003399"/>
        <rFont val="Calibri"/>
        <family val="2"/>
        <scheme val="minor"/>
      </rPr>
      <t>Personaleomkostninger</t>
    </r>
    <r>
      <rPr>
        <b/>
        <sz val="11"/>
        <rFont val="Calibri"/>
        <family val="2"/>
        <scheme val="minor"/>
      </rPr>
      <t xml:space="preserve">
</t>
    </r>
    <r>
      <rPr>
        <sz val="11"/>
        <rFont val="Calibri"/>
        <family val="2"/>
        <scheme val="minor"/>
      </rPr>
      <t xml:space="preserve">
</t>
    </r>
    <r>
      <rPr>
        <sz val="10"/>
        <rFont val="Calibri"/>
        <family val="2"/>
        <scheme val="minor"/>
      </rPr>
      <t xml:space="preserve">Bitte tragen Sie hier zuerst eine Beschreibung der übergeordneten Tätigkeiten im Projekt für jede Leistungsgruppe ein, entsprechend den im Antrag genannten Angaben zu den Teilzielen und Meilensteinen |
</t>
    </r>
    <r>
      <rPr>
        <sz val="10"/>
        <color rgb="FF003399"/>
        <rFont val="Calibri"/>
        <family val="2"/>
        <scheme val="minor"/>
      </rPr>
      <t>Først, indtast venligst en beskrivelse af de overordnede aktiviteterne i projektet for hver funktionsgruppe, i overensstemmelse med de i ansøgningen nævnte oplysninger om delmål og milepæle.</t>
    </r>
    <r>
      <rPr>
        <sz val="10"/>
        <rFont val="Calibri"/>
        <family val="2"/>
        <scheme val="minor"/>
      </rPr>
      <t xml:space="preserve">
Bitte tragen Sie dann die Anzahl der Vollzeitstellen für jede der drei Leistungsgruppen ein, jeweils für jede der drei Perioden | 
</t>
    </r>
    <r>
      <rPr>
        <sz val="10"/>
        <color rgb="FF003399"/>
        <rFont val="Calibri"/>
        <family val="2"/>
        <scheme val="minor"/>
      </rPr>
      <t>Derefter, indtast venligst antal fuldtidsstillinger for hver af de tre funktionsgrupper fordelt på de tre perioder.</t>
    </r>
    <r>
      <rPr>
        <sz val="10"/>
        <rFont val="Calibri"/>
        <family val="2"/>
        <scheme val="minor"/>
      </rPr>
      <t xml:space="preserve">
Im Feld „Erläuterungen“ können die Angaben um vertiefende Erläuterungen ergänzt werden |
</t>
    </r>
    <r>
      <rPr>
        <sz val="10"/>
        <color rgb="FF003399"/>
        <rFont val="Calibri"/>
        <family val="2"/>
        <scheme val="minor"/>
      </rPr>
      <t>I feltet ”uddybende forklaringer” kan oplysningerne suppleres med mere detaljerede forklaringer</t>
    </r>
    <r>
      <rPr>
        <sz val="10"/>
        <rFont val="Calibri"/>
        <family val="2"/>
        <scheme val="minor"/>
      </rPr>
      <t xml:space="preserve">.
</t>
    </r>
    <r>
      <rPr>
        <b/>
        <sz val="10"/>
        <rFont val="Calibri"/>
        <family val="2"/>
        <scheme val="minor"/>
      </rPr>
      <t xml:space="preserve">
Bitte geben Sie die Anzahl Vollzeitstellen mit maximal 2 Dezimalstellen an | 
</t>
    </r>
    <r>
      <rPr>
        <b/>
        <sz val="10"/>
        <color rgb="FF003399"/>
        <rFont val="Calibri"/>
        <family val="2"/>
        <scheme val="minor"/>
      </rPr>
      <t>Indtast venligst antal fuldtidsstillingerne med maksimal 2 decimaler</t>
    </r>
    <r>
      <rPr>
        <b/>
        <sz val="10"/>
        <rFont val="Calibri"/>
        <family val="2"/>
        <scheme val="minor"/>
      </rPr>
      <t xml:space="preserve">
Der Stundenlohn wird automatisch ergänzt, basierend auf der Länderzugehörigkeit | </t>
    </r>
    <r>
      <rPr>
        <b/>
        <sz val="10"/>
        <color rgb="FF003399"/>
        <rFont val="Calibri"/>
        <family val="2"/>
        <scheme val="minor"/>
      </rPr>
      <t>Timelønnen udfyldes automatisk, baseret på nationalt tilhørsforhold</t>
    </r>
    <r>
      <rPr>
        <sz val="10"/>
        <rFont val="Calibri"/>
        <family val="2"/>
        <scheme val="minor"/>
      </rPr>
      <t xml:space="preserve">
</t>
    </r>
  </si>
  <si>
    <t>Myre DK-DE</t>
  </si>
  <si>
    <t>DK</t>
  </si>
  <si>
    <t>DE</t>
  </si>
  <si>
    <t>Meeting cost</t>
  </si>
  <si>
    <t>D3 - network meetings
D1 - local meetings in the education chains
D5 - Final conferences in DE and DK</t>
  </si>
  <si>
    <t>Production cost</t>
  </si>
  <si>
    <t>D1 - dissemination materials
D5 - documentation materials
D5, D4 - external experts</t>
  </si>
  <si>
    <t>Production cost, continued</t>
  </si>
  <si>
    <t>D4 - licenses, technological expenses</t>
  </si>
  <si>
    <t xml:space="preserve">Implementation of course development in the regulated teaching lessons and courses. 
Dissemination beyond the financed acitivities. Hosting and maintenance of the project website. 
Meetings and travel acitivities beyond the financed activities. 
Involvement of lecturers and researchers from SDU, others than the allocated local team. </t>
  </si>
  <si>
    <t xml:space="preserve">Implementation of course development in the regulated teaching lessons and courses. 
Dissemination beyond the financed acitivities. Contributions to the project website. 
Meetings and travel acitivities beyond the financed activities. 
Involvement of teachers and counselors from RBZ, beyond the dedicated local teams. </t>
  </si>
  <si>
    <t xml:space="preserve">Participation and contributions to D3 Exchange &amp; collaboration, to D2 evaluations and D5 Documentation. 
Local development and implementation of teaching modules in D4 Production. 
Reviews and cross-national co-creation of ROBOdidactics in D4 Production. D1 time sheets. </t>
  </si>
  <si>
    <t xml:space="preserve">Implementation of course development in the regulated teaching lessons and courses. 
Dissemination beyond the financed acitivities. 
Meetings and travel acitivities beyond the financed activities. 
Involvement of teachers and counselors from SESG, others than the local innovation team. </t>
  </si>
  <si>
    <t xml:space="preserve">Participation and contributions to D3 Exchange &amp; collaboration, to D2 evaluations and D5 Documentation. Local development and implementation of teaching modules in D4 Production. 
Reviews and cross-national co-creation of ROBOdidactics in D4 Production. D1 time sheets. </t>
  </si>
  <si>
    <t xml:space="preserve">Administrative tasks regarding D1 project management and documentation of expenses. 
Administrative tasks regarding the final DE conference (D5). </t>
  </si>
  <si>
    <t>Svendborg Erhvervsskole og -gymnasier</t>
  </si>
  <si>
    <t>Regionales Berufsbildungszentrum Kiel</t>
  </si>
  <si>
    <t>Syddansk Universitet, Odense</t>
  </si>
  <si>
    <t>Quality and evaluations</t>
  </si>
  <si>
    <t>Exchange and collaboration</t>
  </si>
  <si>
    <t>Production</t>
  </si>
  <si>
    <t>Documentation &amp; follow-up project (incl. final conferences)</t>
  </si>
  <si>
    <t>D1 - D5 project management and administration, support of WP lead partners in realization of milestones</t>
  </si>
  <si>
    <t xml:space="preserve">Responsible for work packages D1 Project management &amp; dissemination, as well as D3 Exchange &amp; collaboration. </t>
  </si>
  <si>
    <t>Project management consultant (1)</t>
  </si>
  <si>
    <t xml:space="preserve">Administrative tasks regarding D1 project management and documentation of expenses. Collection and processing of the partners´ documentation. Accountancy and financial reporting. </t>
  </si>
  <si>
    <t xml:space="preserve">Responsibility for work package D4 Production. 
</t>
  </si>
  <si>
    <t xml:space="preserve">D4 - Arranging and monitoring crossnational exchanges and mutul reviews of the teaching modules. 
Overview on the production of teaching modules in DE and DK, conduction of teaching modules in DE. Monitoring the course descriptions. 
Organization and facilitation of crossnational reviews of the didactic model ROBOdidactics, and conclusions. Framing the update of the model. </t>
  </si>
  <si>
    <t xml:space="preserve">Administrative tasks regarding D1 project management and documentation of expenses. 
Administrative tasks regarding the final DK conference (D5). </t>
  </si>
  <si>
    <t xml:space="preserve">D1 - Local collection of timesheets and other documentation, delivery to lead partner according to templates and deadlines. 
Coordination of formal responsibilities and administrative tasks within SDU. 
D5 - Assistence regarding the PR, accomodation and catering for the final conference in Odense. Service and practical information to attendees, documentation for press information. </t>
  </si>
  <si>
    <t xml:space="preserve">D1 - Local collection of timesheets and other documentation, delivery to lead partner according to templates and deadlines.
Coordination of formal responsibilities and administrative tasks within RBZ.  
D5 - Assistence regarding the PR, accomodation and catering for the final conference in Kiel. Service and practical information to attendees, documentation for press information. </t>
  </si>
  <si>
    <t xml:space="preserve">D1 -  facilitation and monitoring of progression, administration and reporting, dissemination.
D3 - planning of meetings for different purposes, initiation of border-crossing bilateral exchanges and collaboration. </t>
  </si>
  <si>
    <t xml:space="preserve">Deliveries to D1 Administration, D2 Evaluations, D3 network activities and meetings, and D4 Production. Contributions to D5 Documentation.  </t>
  </si>
  <si>
    <t>D1 delivery of time sheets and dissemination.
D2 Teacher and students´ evaluations, crossnational reviews of teaching modules. 
D3 Exchange on own practice with technologies &amp; crossnational collaboration on new teaching modules. D4 Local development and implementation of teaching modules, reviews and cocreation of didactic model. D5 Acquisition of new Danish partners, contributions to follow up project and final conferences.</t>
  </si>
  <si>
    <t>D1 delivery of time sheets and dissemination.
D2 Teacher and students´ evaluations, crossnational reviews of teaching modules. 
D3 Exchange on own practice with technologies &amp; crossnational collaboration on new teaching modules. D4 Local development and implementation of teaching modules, reviews and cocreation of didactic model. D5 Acquisition of new German partners, contributions to follow up project and hosting final conference in Kiel.</t>
  </si>
  <si>
    <t xml:space="preserve">D1 - Crossnational and local collection of timesheets and other documentation, according to templates and deadlines. 
Assistance of administrative experts from partners. 
D5 - Assistence regarding the PR for the final conference in Odense. Service and practical information to attendees, documentation for press information. </t>
  </si>
  <si>
    <t xml:space="preserve">Responsibility for work packages D2 Quality assurance and D5 Documentation &amp; follow up project. </t>
  </si>
  <si>
    <t xml:space="preserve">D2 Elaboration of a formative quality concept and different surveys. Data collection, processing of results and conclusions to report. Sharing of findings at network meetings and quality assurance of new teaching modules. 
D5 Summarizing documentation of 10 teaching modules, as well as the research proces with the generic model ROBOdidactics. Responsibility for drafting the follow-up project, acquisition of the new partners and the final conferences.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</si>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</sst>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164" formatCode="_-* #,##0.00_-;\-* #,##0.00_-;_-* &quot;-&quot;??_-;_-@_-"/>
    <numFmt numFmtId="165" formatCode="_ * #,##0.00_ ;_ * \-#,##0.00_ ;_ * &quot;-&quot;??_ ;_ @_ "/>
    <numFmt numFmtId="166" formatCode="_(* #,##0.00_);_(* \(#,##0.00\);_(* &quot;-&quot;??_);_(@_)"/>
    <numFmt numFmtId="167" formatCode="_(* #,##0_);_(* \(#,##0\);_(* &quot;-&quot;??_);_(@_)"/>
    <numFmt numFmtId="168" formatCode="0.0000%"/>
    <numFmt numFmtId="169" formatCode="_-* #,##0\ &quot;€&quot;_-;\-* #,##0\ &quot;€&quot;_-;_-* &quot;-&quot;??\ &quot;€&quot;_-;_-@_-"/>
    <numFmt numFmtId="170" formatCode="0.0000"/>
    <numFmt numFmtId="171" formatCode="0.000000%"/>
    <numFmt numFmtId="172" formatCode="_-* #,##0.00\ [$€-407]_-;\-* #,##0.00\ [$€-407]_-;_-* &quot;-&quot;??\ [$€-407]_-;_-@_-"/>
  </numFmts>
  <fonts count="60"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8"/>
      <name val="Calibri"/>
      <family val="2"/>
    </font>
    <font>
      <sz val="11"/>
      <color indexed="17"/>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14"/>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8"/>
      <name val="Calibri"/>
      <family val="2"/>
    </font>
    <font>
      <sz val="11"/>
      <color indexed="8"/>
      <name val="Calibri"/>
      <family val="2"/>
      <scheme val="minor"/>
    </font>
    <font>
      <b/>
      <sz val="11"/>
      <name val="Calibri"/>
      <family val="2"/>
      <scheme val="minor"/>
    </font>
    <font>
      <sz val="11"/>
      <name val="Calibri"/>
      <family val="2"/>
      <scheme val="minor"/>
    </font>
    <font>
      <i/>
      <sz val="11"/>
      <color indexed="23"/>
      <name val="Calibri"/>
      <family val="2"/>
      <scheme val="minor"/>
    </font>
    <font>
      <b/>
      <sz val="11"/>
      <color indexed="8"/>
      <name val="Calibri"/>
      <family val="2"/>
      <scheme val="minor"/>
    </font>
    <font>
      <sz val="11"/>
      <color theme="1"/>
      <name val="Calibri"/>
      <family val="2"/>
      <scheme val="minor"/>
    </font>
    <font>
      <sz val="10"/>
      <name val="Calibri"/>
      <family val="2"/>
      <scheme val="minor"/>
    </font>
    <font>
      <b/>
      <sz val="11"/>
      <color rgb="FF000090"/>
      <name val="Calibri"/>
      <family val="2"/>
      <scheme val="minor"/>
    </font>
    <font>
      <b/>
      <sz val="11"/>
      <color indexed="18"/>
      <name val="Calibri"/>
      <family val="2"/>
      <scheme val="minor"/>
    </font>
    <font>
      <sz val="11"/>
      <color rgb="FF003399"/>
      <name val="Calibri"/>
      <family val="2"/>
      <scheme val="minor"/>
    </font>
    <font>
      <b/>
      <sz val="11"/>
      <color rgb="FF003399"/>
      <name val="Calibri"/>
      <family val="2"/>
      <scheme val="minor"/>
    </font>
    <font>
      <b/>
      <sz val="11"/>
      <color theme="1"/>
      <name val="Calibri"/>
      <family val="2"/>
      <scheme val="minor"/>
    </font>
    <font>
      <b/>
      <sz val="10"/>
      <name val="Calibri"/>
      <family val="2"/>
      <scheme val="minor"/>
    </font>
    <font>
      <b/>
      <sz val="10"/>
      <color rgb="FF000090"/>
      <name val="Calibri"/>
      <family val="2"/>
      <scheme val="minor"/>
    </font>
    <font>
      <sz val="10"/>
      <color rgb="FF000090"/>
      <name val="Calibri"/>
      <family val="2"/>
      <scheme val="minor"/>
    </font>
    <font>
      <b/>
      <sz val="10"/>
      <color rgb="FF003399"/>
      <name val="Calibri"/>
      <family val="2"/>
      <scheme val="minor"/>
    </font>
    <font>
      <sz val="10"/>
      <color rgb="FF003399"/>
      <name val="Calibri"/>
      <family val="2"/>
      <scheme val="minor"/>
    </font>
    <font>
      <sz val="10"/>
      <color theme="1"/>
      <name val="Calibri"/>
      <family val="2"/>
      <scheme val="minor"/>
    </font>
    <font>
      <b/>
      <sz val="12"/>
      <name val="Calibri"/>
      <family val="2"/>
      <scheme val="minor"/>
    </font>
    <font>
      <b/>
      <sz val="12"/>
      <color rgb="FF003399"/>
      <name val="Calibri"/>
      <family val="2"/>
      <scheme val="minor"/>
    </font>
    <font>
      <b/>
      <sz val="12"/>
      <color rgb="FF000090"/>
      <name val="Calibri"/>
      <family val="2"/>
      <scheme val="minor"/>
    </font>
    <font>
      <sz val="8"/>
      <color theme="1"/>
      <name val="Arial Black"/>
      <family val="2"/>
    </font>
    <font>
      <b/>
      <u/>
      <sz val="14"/>
      <color theme="1"/>
      <name val="Arial Black"/>
      <family val="2"/>
    </font>
    <font>
      <b/>
      <u/>
      <sz val="14"/>
      <color rgb="FF003399"/>
      <name val="Arial Black"/>
      <family val="2"/>
    </font>
    <font>
      <b/>
      <sz val="12"/>
      <color theme="1"/>
      <name val="Calibri"/>
      <family val="2"/>
      <scheme val="minor"/>
    </font>
    <font>
      <b/>
      <sz val="36"/>
      <color theme="1"/>
      <name val="Calibri"/>
      <family val="2"/>
      <scheme val="minor"/>
    </font>
    <font>
      <b/>
      <sz val="14"/>
      <name val="Calibri"/>
      <family val="2"/>
      <scheme val="minor"/>
    </font>
    <font>
      <b/>
      <sz val="72"/>
      <name val="Calibri"/>
      <family val="2"/>
      <scheme val="minor"/>
    </font>
    <font>
      <sz val="14"/>
      <name val="Calibri"/>
      <family val="2"/>
      <scheme val="minor"/>
    </font>
    <font>
      <b/>
      <sz val="14"/>
      <color rgb="FF003399"/>
      <name val="Calibri"/>
      <family val="2"/>
      <scheme val="minor"/>
    </font>
    <font>
      <sz val="14"/>
      <color rgb="FF003399"/>
      <name val="Calibri"/>
      <family val="2"/>
      <scheme val="minor"/>
    </font>
    <font>
      <b/>
      <sz val="10"/>
      <color theme="0"/>
      <name val="Arial"/>
      <family val="2"/>
    </font>
    <font>
      <b/>
      <i/>
      <sz val="11"/>
      <name val="Calibri"/>
      <family val="2"/>
      <scheme val="minor"/>
    </font>
    <font>
      <b/>
      <i/>
      <sz val="11"/>
      <color rgb="FF003399"/>
      <name val="Calibri"/>
      <family val="2"/>
      <scheme val="minor"/>
    </font>
    <font>
      <i/>
      <sz val="11"/>
      <color theme="1"/>
      <name val="Calibri"/>
      <family val="2"/>
      <scheme val="minor"/>
    </font>
    <font>
      <sz val="12"/>
      <name val="Calibri"/>
      <family val="2"/>
      <scheme val="minor"/>
    </font>
    <font>
      <b/>
      <sz val="14"/>
      <color theme="1"/>
      <name val="Calibri"/>
      <family val="2"/>
      <scheme val="minor"/>
    </font>
    <font>
      <b/>
      <sz val="16"/>
      <color theme="1"/>
      <name val="Calibri"/>
      <family val="2"/>
      <scheme val="minor"/>
    </font>
    <font>
      <b/>
      <sz val="26"/>
      <color theme="1"/>
      <name val="Calibri"/>
      <family val="2"/>
      <scheme val="minor"/>
    </font>
  </fonts>
  <fills count="29">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9"/>
      </patternFill>
    </fill>
    <fill>
      <patternFill patternType="solid">
        <fgColor indexed="54"/>
      </patternFill>
    </fill>
    <fill>
      <patternFill patternType="solid">
        <fgColor indexed="53"/>
      </patternFill>
    </fill>
    <fill>
      <patternFill patternType="solid">
        <fgColor indexed="42"/>
      </patternFill>
    </fill>
    <fill>
      <patternFill patternType="solid">
        <fgColor indexed="55"/>
      </patternFill>
    </fill>
    <fill>
      <patternFill patternType="solid">
        <fgColor indexed="45"/>
      </patternFill>
    </fill>
    <fill>
      <patternFill patternType="solid">
        <fgColor indexed="22"/>
        <bgColor indexed="64"/>
      </patternFill>
    </fill>
    <fill>
      <patternFill patternType="solid">
        <fgColor indexed="9"/>
        <bgColor indexed="64"/>
      </patternFill>
    </fill>
    <fill>
      <patternFill patternType="solid">
        <fgColor rgb="FFC0C0C0"/>
        <bgColor indexed="64"/>
      </patternFill>
    </fill>
    <fill>
      <patternFill patternType="solid">
        <fgColor rgb="FFB9D9EB"/>
        <bgColor indexed="26"/>
      </patternFill>
    </fill>
    <fill>
      <patternFill patternType="solid">
        <fgColor rgb="FFB9D9EB"/>
        <bgColor indexed="64"/>
      </patternFill>
    </fill>
    <fill>
      <patternFill patternType="solid">
        <fgColor theme="0"/>
        <bgColor indexed="64"/>
      </patternFill>
    </fill>
    <fill>
      <patternFill patternType="solid">
        <fgColor theme="0" tint="-4.9989318521683403E-2"/>
        <bgColor indexed="64"/>
      </patternFill>
    </fill>
    <fill>
      <patternFill patternType="solid">
        <fgColor theme="0"/>
        <bgColor indexed="26"/>
      </patternFill>
    </fill>
    <fill>
      <patternFill patternType="solid">
        <fgColor rgb="FF92D050"/>
        <bgColor indexed="64"/>
      </patternFill>
    </fill>
    <fill>
      <patternFill patternType="solid">
        <fgColor theme="0" tint="-0.14999847407452621"/>
        <bgColor indexed="64"/>
      </patternFill>
    </fill>
    <fill>
      <patternFill patternType="solid">
        <fgColor rgb="FF003399"/>
        <bgColor indexed="64"/>
      </patternFill>
    </fill>
    <fill>
      <patternFill patternType="solid">
        <fgColor rgb="FF8064A2"/>
        <bgColor indexed="64"/>
      </patternFill>
    </fill>
  </fills>
  <borders count="84">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s>
  <cellStyleXfs count="68">
    <xf numFmtId="0" fontId="0" fillId="0" borderId="0"/>
    <xf numFmtId="165" fontId="5"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8" fillId="2" borderId="1" applyNumberFormat="0" applyAlignment="0" applyProtection="0"/>
    <xf numFmtId="0" fontId="9" fillId="2" borderId="3" applyNumberFormat="0" applyAlignment="0" applyProtection="0"/>
    <xf numFmtId="166" fontId="2" fillId="0" borderId="0" applyFont="0" applyFill="0" applyBorder="0" applyAlignment="0" applyProtection="0"/>
    <xf numFmtId="0" fontId="7" fillId="3" borderId="3" applyNumberFormat="0" applyAlignment="0" applyProtection="0"/>
    <xf numFmtId="0" fontId="14" fillId="0" borderId="4" applyNumberFormat="0" applyFill="0" applyAlignment="0" applyProtection="0"/>
    <xf numFmtId="0" fontId="13" fillId="0" borderId="0" applyNumberFormat="0" applyFill="0" applyBorder="0" applyAlignment="0" applyProtection="0"/>
    <xf numFmtId="0" fontId="6" fillId="14" borderId="0" applyNumberFormat="0" applyBorder="0" applyAlignment="0" applyProtection="0"/>
    <xf numFmtId="0" fontId="2" fillId="0" borderId="0"/>
    <xf numFmtId="0" fontId="2" fillId="4" borderId="2" applyNumberFormat="0" applyFont="0" applyAlignment="0" applyProtection="0"/>
    <xf numFmtId="9" fontId="20" fillId="0" borderId="0" applyFont="0" applyFill="0" applyBorder="0" applyAlignment="0" applyProtection="0"/>
    <xf numFmtId="9" fontId="2" fillId="0" borderId="0" applyFont="0" applyFill="0" applyBorder="0" applyAlignment="0" applyProtection="0"/>
    <xf numFmtId="0" fontId="15" fillId="16" borderId="0" applyNumberFormat="0" applyBorder="0" applyAlignment="0" applyProtection="0"/>
    <xf numFmtId="0" fontId="2" fillId="0" borderId="0"/>
    <xf numFmtId="0" fontId="10" fillId="0" borderId="9" applyNumberFormat="0" applyFill="0" applyAlignment="0" applyProtection="0"/>
    <xf numFmtId="0" fontId="12"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18" fillId="0" borderId="7" applyNumberFormat="0" applyFill="0" applyAlignment="0" applyProtection="0"/>
    <xf numFmtId="0" fontId="19" fillId="0" borderId="8" applyNumberFormat="0" applyFill="0" applyAlignment="0" applyProtection="0"/>
    <xf numFmtId="0" fontId="19" fillId="0" borderId="0" applyNumberFormat="0" applyFill="0" applyBorder="0" applyAlignment="0" applyProtection="0"/>
    <xf numFmtId="0" fontId="11" fillId="15" borderId="5" applyNumberFormat="0" applyAlignment="0" applyProtection="0"/>
    <xf numFmtId="164" fontId="26" fillId="0" borderId="0" applyFont="0" applyFill="0" applyBorder="0" applyAlignment="0" applyProtection="0"/>
    <xf numFmtId="9" fontId="26" fillId="0" borderId="0" applyFont="0" applyFill="0" applyBorder="0" applyAlignment="0" applyProtection="0"/>
    <xf numFmtId="44" fontId="26" fillId="0" borderId="0" applyFont="0" applyFill="0" applyBorder="0" applyAlignment="0" applyProtection="0"/>
  </cellStyleXfs>
  <cellXfs count="676">
    <xf numFmtId="0" fontId="0" fillId="0" borderId="0" xfId="0"/>
    <xf numFmtId="14" fontId="27" fillId="21" borderId="10" xfId="56" applyNumberFormat="1" applyFont="1" applyFill="1" applyBorder="1" applyAlignment="1" applyProtection="1">
      <alignment horizontal="left" vertical="center"/>
      <protection locked="0"/>
    </xf>
    <xf numFmtId="0" fontId="27" fillId="19" borderId="36" xfId="56" applyFont="1" applyFill="1" applyBorder="1" applyAlignment="1">
      <alignment vertical="center"/>
    </xf>
    <xf numFmtId="165" fontId="23" fillId="21" borderId="10" xfId="1" applyFont="1" applyFill="1" applyBorder="1" applyAlignment="1" applyProtection="1">
      <alignment horizontal="right" vertical="center" wrapText="1"/>
      <protection locked="0"/>
    </xf>
    <xf numFmtId="165" fontId="23" fillId="21" borderId="32" xfId="1" applyFont="1" applyFill="1" applyBorder="1" applyAlignment="1" applyProtection="1">
      <alignment horizontal="right" vertical="center" wrapText="1"/>
      <protection locked="0"/>
    </xf>
    <xf numFmtId="0" fontId="32" fillId="0" borderId="52" xfId="0" applyFont="1" applyBorder="1"/>
    <xf numFmtId="9" fontId="32" fillId="0" borderId="53" xfId="53" applyFont="1" applyBorder="1"/>
    <xf numFmtId="9" fontId="32" fillId="0" borderId="53" xfId="0" applyNumberFormat="1" applyFont="1" applyBorder="1"/>
    <xf numFmtId="9" fontId="32" fillId="0" borderId="56" xfId="0" applyNumberFormat="1" applyFont="1" applyBorder="1"/>
    <xf numFmtId="0" fontId="0" fillId="22" borderId="0" xfId="0" applyFill="1"/>
    <xf numFmtId="0" fontId="27" fillId="19" borderId="36" xfId="56" applyFont="1" applyFill="1" applyBorder="1" applyAlignment="1">
      <alignment horizontal="left" vertical="center"/>
    </xf>
    <xf numFmtId="0" fontId="27" fillId="19" borderId="38" xfId="56" applyFont="1" applyFill="1" applyBorder="1" applyAlignment="1">
      <alignment horizontal="left" vertical="center"/>
    </xf>
    <xf numFmtId="0" fontId="38" fillId="22" borderId="0" xfId="0" applyFont="1" applyFill="1"/>
    <xf numFmtId="0" fontId="33" fillId="19" borderId="19" xfId="51" applyFont="1" applyFill="1" applyBorder="1" applyAlignment="1">
      <alignment horizontal="center" vertical="center" wrapText="1"/>
    </xf>
    <xf numFmtId="0" fontId="27" fillId="0" borderId="15" xfId="56" applyFont="1" applyBorder="1" applyAlignment="1">
      <alignment vertical="center" wrapText="1"/>
    </xf>
    <xf numFmtId="0" fontId="38" fillId="23" borderId="19" xfId="0" applyFont="1" applyFill="1" applyBorder="1" applyAlignment="1">
      <alignment horizontal="center" vertical="center"/>
    </xf>
    <xf numFmtId="0" fontId="38" fillId="23" borderId="16" xfId="0" applyFont="1" applyFill="1" applyBorder="1" applyAlignment="1">
      <alignment horizontal="center" vertical="center"/>
    </xf>
    <xf numFmtId="0" fontId="38" fillId="23" borderId="23" xfId="0" applyFont="1" applyFill="1" applyBorder="1" applyAlignment="1">
      <alignment horizontal="center" vertical="center"/>
    </xf>
    <xf numFmtId="0" fontId="38" fillId="22" borderId="0" xfId="0" applyFont="1" applyFill="1" applyAlignment="1">
      <alignment horizontal="left"/>
    </xf>
    <xf numFmtId="0" fontId="33" fillId="17" borderId="18" xfId="56" applyFont="1" applyFill="1" applyBorder="1" applyAlignment="1">
      <alignment horizontal="center" vertical="center"/>
    </xf>
    <xf numFmtId="0" fontId="27" fillId="0" borderId="15" xfId="56" applyFont="1" applyBorder="1" applyAlignment="1">
      <alignment vertical="center"/>
    </xf>
    <xf numFmtId="0" fontId="42" fillId="21" borderId="16" xfId="0" applyFont="1" applyFill="1" applyBorder="1" applyAlignment="1" applyProtection="1">
      <alignment horizontal="center" vertical="center"/>
      <protection locked="0"/>
    </xf>
    <xf numFmtId="0" fontId="27" fillId="22" borderId="0" xfId="56" applyFont="1" applyFill="1"/>
    <xf numFmtId="0" fontId="27" fillId="0" borderId="0" xfId="56" applyFont="1"/>
    <xf numFmtId="0" fontId="23" fillId="0" borderId="0" xfId="56" applyFont="1"/>
    <xf numFmtId="0" fontId="22" fillId="0" borderId="0" xfId="56" applyFont="1" applyAlignment="1">
      <alignment vertical="center"/>
    </xf>
    <xf numFmtId="3" fontId="22" fillId="0" borderId="0" xfId="56" applyNumberFormat="1" applyFont="1" applyAlignment="1">
      <alignment vertical="center"/>
    </xf>
    <xf numFmtId="0" fontId="23" fillId="0" borderId="0" xfId="56" applyFont="1" applyAlignment="1">
      <alignment horizontal="left" vertical="top"/>
    </xf>
    <xf numFmtId="0" fontId="33" fillId="0" borderId="0" xfId="56" applyFont="1" applyAlignment="1">
      <alignment vertical="center"/>
    </xf>
    <xf numFmtId="3" fontId="33" fillId="0" borderId="0" xfId="56" applyNumberFormat="1" applyFont="1" applyAlignment="1">
      <alignment vertical="center"/>
    </xf>
    <xf numFmtId="0" fontId="23" fillId="0" borderId="15" xfId="56" applyFont="1" applyBorder="1" applyAlignment="1">
      <alignment horizontal="left" vertical="center" wrapText="1"/>
    </xf>
    <xf numFmtId="0" fontId="27" fillId="0" borderId="0" xfId="56" applyFont="1" applyAlignment="1">
      <alignment horizontal="left" vertical="top"/>
    </xf>
    <xf numFmtId="0" fontId="33" fillId="22" borderId="15" xfId="56" applyFont="1" applyFill="1" applyBorder="1" applyAlignment="1">
      <alignment vertical="center"/>
    </xf>
    <xf numFmtId="0" fontId="38" fillId="0" borderId="0" xfId="0" applyFont="1"/>
    <xf numFmtId="0" fontId="23" fillId="0" borderId="0" xfId="56" applyFont="1" applyAlignment="1">
      <alignment vertical="top"/>
    </xf>
    <xf numFmtId="0" fontId="23" fillId="0" borderId="0" xfId="56" applyFont="1" applyAlignment="1">
      <alignment vertical="top" wrapText="1"/>
    </xf>
    <xf numFmtId="0" fontId="22" fillId="0" borderId="15" xfId="56" applyFont="1" applyBorder="1" applyAlignment="1">
      <alignment horizontal="center" vertical="center" wrapText="1"/>
    </xf>
    <xf numFmtId="0" fontId="22" fillId="0" borderId="15" xfId="56" applyFont="1" applyBorder="1" applyAlignment="1">
      <alignment vertical="center" wrapText="1"/>
    </xf>
    <xf numFmtId="0" fontId="22" fillId="0" borderId="25" xfId="56" applyFont="1" applyBorder="1" applyAlignment="1">
      <alignment vertical="center" wrapText="1"/>
    </xf>
    <xf numFmtId="0" fontId="22" fillId="18" borderId="0" xfId="56" applyFont="1" applyFill="1" applyAlignment="1">
      <alignment horizontal="left" vertical="top" wrapText="1"/>
    </xf>
    <xf numFmtId="0" fontId="22" fillId="18" borderId="0" xfId="56" applyFont="1" applyFill="1" applyAlignment="1">
      <alignment horizontal="center" vertical="top" wrapText="1"/>
    </xf>
    <xf numFmtId="0" fontId="22" fillId="18" borderId="0" xfId="56" applyFont="1" applyFill="1" applyAlignment="1">
      <alignment horizontal="center" vertical="center" wrapText="1"/>
    </xf>
    <xf numFmtId="0" fontId="23" fillId="0" borderId="0" xfId="56" applyFont="1" applyAlignment="1">
      <alignment horizontal="center" vertical="center" wrapText="1"/>
    </xf>
    <xf numFmtId="0" fontId="22" fillId="0" borderId="0" xfId="56" applyFont="1" applyAlignment="1">
      <alignment horizontal="center" vertical="top" wrapText="1"/>
    </xf>
    <xf numFmtId="167" fontId="22" fillId="0" borderId="0" xfId="56" applyNumberFormat="1" applyFont="1" applyAlignment="1">
      <alignment horizontal="center" vertical="top" wrapText="1"/>
    </xf>
    <xf numFmtId="168" fontId="22" fillId="0" borderId="0" xfId="54" applyNumberFormat="1" applyFont="1" applyFill="1" applyBorder="1" applyAlignment="1" applyProtection="1">
      <alignment horizontal="center" vertical="top" wrapText="1"/>
    </xf>
    <xf numFmtId="1" fontId="22" fillId="0" borderId="21" xfId="56" applyNumberFormat="1" applyFont="1" applyBorder="1" applyAlignment="1">
      <alignment horizontal="center" vertical="center" wrapText="1"/>
    </xf>
    <xf numFmtId="44" fontId="21" fillId="0" borderId="32" xfId="67" applyFont="1" applyFill="1" applyBorder="1" applyAlignment="1" applyProtection="1">
      <alignment horizontal="right" vertical="center" wrapText="1"/>
    </xf>
    <xf numFmtId="44" fontId="21" fillId="0" borderId="24" xfId="67" applyFont="1" applyFill="1" applyBorder="1" applyAlignment="1" applyProtection="1">
      <alignment horizontal="right" vertical="center" wrapText="1"/>
    </xf>
    <xf numFmtId="44" fontId="21" fillId="0" borderId="54" xfId="67" applyFont="1" applyFill="1" applyBorder="1" applyAlignment="1" applyProtection="1">
      <alignment horizontal="right" vertical="center" wrapText="1"/>
    </xf>
    <xf numFmtId="44" fontId="21" fillId="0" borderId="59" xfId="67" applyFont="1" applyFill="1" applyBorder="1" applyAlignment="1" applyProtection="1">
      <alignment horizontal="right" vertical="center" wrapText="1"/>
    </xf>
    <xf numFmtId="44" fontId="25" fillId="0" borderId="60" xfId="67" applyFont="1" applyFill="1" applyBorder="1" applyAlignment="1" applyProtection="1">
      <alignment horizontal="right" vertical="center" wrapText="1"/>
    </xf>
    <xf numFmtId="0" fontId="22" fillId="0" borderId="0" xfId="56" applyFont="1" applyAlignment="1">
      <alignment vertical="center" wrapText="1"/>
    </xf>
    <xf numFmtId="0" fontId="24" fillId="0" borderId="0" xfId="56" applyFont="1" applyAlignment="1">
      <alignment vertical="top" wrapText="1"/>
    </xf>
    <xf numFmtId="167" fontId="22" fillId="0" borderId="0" xfId="56" applyNumberFormat="1" applyFont="1" applyAlignment="1">
      <alignment horizontal="center" vertical="center" wrapText="1"/>
    </xf>
    <xf numFmtId="3" fontId="21" fillId="0" borderId="0" xfId="46" applyNumberFormat="1" applyFont="1" applyFill="1" applyBorder="1" applyAlignment="1" applyProtection="1">
      <alignment horizontal="right" vertical="center" wrapText="1"/>
    </xf>
    <xf numFmtId="3" fontId="23" fillId="0" borderId="0" xfId="56" applyNumberFormat="1" applyFont="1" applyAlignment="1">
      <alignment horizontal="right" vertical="center" wrapText="1"/>
    </xf>
    <xf numFmtId="0" fontId="0" fillId="0" borderId="0" xfId="0" applyAlignment="1">
      <alignment horizontal="center" vertical="center"/>
    </xf>
    <xf numFmtId="0" fontId="23" fillId="0" borderId="0" xfId="56" applyFont="1" applyAlignment="1">
      <alignment horizontal="center" vertical="center"/>
    </xf>
    <xf numFmtId="0" fontId="22" fillId="22" borderId="10" xfId="56" applyFont="1" applyFill="1" applyBorder="1" applyAlignment="1">
      <alignment horizontal="center" vertical="center" wrapText="1"/>
    </xf>
    <xf numFmtId="0" fontId="46" fillId="25" borderId="73" xfId="0" applyFont="1" applyFill="1" applyBorder="1" applyAlignment="1">
      <alignment horizontal="center" vertical="center" wrapText="1"/>
    </xf>
    <xf numFmtId="14" fontId="0" fillId="0" borderId="53" xfId="0" applyNumberFormat="1" applyBorder="1"/>
    <xf numFmtId="14" fontId="0" fillId="0" borderId="56" xfId="0" applyNumberFormat="1" applyBorder="1"/>
    <xf numFmtId="0" fontId="0" fillId="0" borderId="43" xfId="0" applyBorder="1"/>
    <xf numFmtId="0" fontId="0" fillId="0" borderId="26" xfId="0" applyBorder="1"/>
    <xf numFmtId="0" fontId="0" fillId="0" borderId="49" xfId="0" applyBorder="1"/>
    <xf numFmtId="0" fontId="0" fillId="0" borderId="51" xfId="0" applyBorder="1"/>
    <xf numFmtId="14" fontId="27" fillId="21" borderId="20" xfId="56" applyNumberFormat="1" applyFont="1" applyFill="1" applyBorder="1" applyAlignment="1" applyProtection="1">
      <alignment horizontal="left" vertical="center"/>
      <protection locked="0"/>
    </xf>
    <xf numFmtId="0" fontId="27" fillId="21" borderId="10" xfId="56" applyFont="1" applyFill="1" applyBorder="1" applyAlignment="1" applyProtection="1">
      <alignment horizontal="left" vertical="center"/>
      <protection locked="0"/>
    </xf>
    <xf numFmtId="44" fontId="23" fillId="0" borderId="10" xfId="67" applyFont="1" applyBorder="1" applyAlignment="1" applyProtection="1">
      <alignment vertical="center" wrapText="1"/>
    </xf>
    <xf numFmtId="0" fontId="22" fillId="19" borderId="19" xfId="56" applyFont="1" applyFill="1" applyBorder="1" applyAlignment="1">
      <alignment vertical="center" wrapText="1"/>
    </xf>
    <xf numFmtId="44" fontId="23" fillId="0" borderId="20" xfId="67" applyFont="1" applyBorder="1" applyAlignment="1" applyProtection="1">
      <alignment vertical="center" wrapText="1"/>
    </xf>
    <xf numFmtId="169" fontId="21" fillId="21" borderId="15" xfId="67" applyNumberFormat="1" applyFont="1" applyFill="1" applyBorder="1" applyAlignment="1" applyProtection="1">
      <alignment horizontal="right" vertical="center" wrapText="1"/>
      <protection locked="0"/>
    </xf>
    <xf numFmtId="169" fontId="21" fillId="21" borderId="25" xfId="67" applyNumberFormat="1" applyFont="1" applyFill="1" applyBorder="1" applyAlignment="1" applyProtection="1">
      <alignment horizontal="right" vertical="center" wrapText="1"/>
      <protection locked="0"/>
    </xf>
    <xf numFmtId="169" fontId="23" fillId="0" borderId="58" xfId="67" applyNumberFormat="1" applyFont="1" applyFill="1" applyBorder="1" applyAlignment="1" applyProtection="1">
      <alignment horizontal="right" vertical="center" wrapText="1"/>
    </xf>
    <xf numFmtId="0" fontId="23" fillId="26" borderId="59" xfId="56" applyFont="1" applyFill="1" applyBorder="1" applyAlignment="1">
      <alignment vertical="top" wrapText="1"/>
    </xf>
    <xf numFmtId="0" fontId="23" fillId="26" borderId="10" xfId="56" applyFont="1" applyFill="1" applyBorder="1" applyAlignment="1">
      <alignment vertical="top" wrapText="1"/>
    </xf>
    <xf numFmtId="0" fontId="23" fillId="26" borderId="32" xfId="56" applyFont="1" applyFill="1" applyBorder="1" applyAlignment="1">
      <alignment vertical="top" wrapText="1"/>
    </xf>
    <xf numFmtId="0" fontId="23" fillId="26" borderId="15" xfId="56" applyFont="1" applyFill="1" applyBorder="1"/>
    <xf numFmtId="0" fontId="33" fillId="22" borderId="10" xfId="56" applyFont="1" applyFill="1" applyBorder="1" applyAlignment="1">
      <alignment horizontal="center" vertical="center"/>
    </xf>
    <xf numFmtId="9" fontId="27" fillId="22" borderId="10" xfId="56" applyNumberFormat="1" applyFont="1" applyFill="1" applyBorder="1" applyAlignment="1">
      <alignment horizontal="center" vertical="center"/>
    </xf>
    <xf numFmtId="9" fontId="27" fillId="22" borderId="10" xfId="53" applyFont="1" applyFill="1" applyBorder="1" applyAlignment="1" applyProtection="1">
      <alignment horizontal="center" vertical="center"/>
    </xf>
    <xf numFmtId="170" fontId="0" fillId="0" borderId="0" xfId="0" applyNumberFormat="1"/>
    <xf numFmtId="171" fontId="32" fillId="0" borderId="0" xfId="0" applyNumberFormat="1" applyFont="1"/>
    <xf numFmtId="0" fontId="22" fillId="0" borderId="15" xfId="56" applyFont="1" applyBorder="1" applyAlignment="1">
      <alignment horizontal="left" vertical="center" wrapText="1"/>
    </xf>
    <xf numFmtId="0" fontId="0" fillId="0" borderId="33" xfId="0" applyBorder="1"/>
    <xf numFmtId="0" fontId="0" fillId="0" borderId="21" xfId="0" applyBorder="1"/>
    <xf numFmtId="0" fontId="22" fillId="0" borderId="0" xfId="56" applyFont="1" applyAlignment="1">
      <alignment horizontal="left" vertical="top" wrapText="1"/>
    </xf>
    <xf numFmtId="1" fontId="22" fillId="0" borderId="15" xfId="56" applyNumberFormat="1" applyFont="1" applyBorder="1" applyAlignment="1">
      <alignment horizontal="center" vertical="center" wrapText="1"/>
    </xf>
    <xf numFmtId="0" fontId="22" fillId="0" borderId="10" xfId="56" applyFont="1" applyBorder="1" applyAlignment="1">
      <alignment horizontal="center" vertical="center" wrapText="1"/>
    </xf>
    <xf numFmtId="0" fontId="22" fillId="0" borderId="16" xfId="56" applyFont="1" applyBorder="1" applyAlignment="1">
      <alignment horizontal="center" vertical="center" wrapText="1"/>
    </xf>
    <xf numFmtId="10" fontId="23" fillId="0" borderId="10" xfId="67" applyNumberFormat="1" applyFont="1" applyBorder="1" applyAlignment="1" applyProtection="1">
      <alignment horizontal="center" vertical="center" wrapText="1"/>
    </xf>
    <xf numFmtId="10" fontId="23" fillId="0" borderId="20" xfId="67" applyNumberFormat="1" applyFont="1" applyBorder="1" applyAlignment="1" applyProtection="1">
      <alignment horizontal="center" vertical="center" wrapText="1"/>
    </xf>
    <xf numFmtId="44" fontId="23" fillId="0" borderId="15" xfId="67" applyFont="1" applyBorder="1" applyAlignment="1" applyProtection="1">
      <alignment horizontal="right" vertical="center" wrapText="1"/>
    </xf>
    <xf numFmtId="44" fontId="23" fillId="0" borderId="10" xfId="67" applyFont="1" applyBorder="1" applyAlignment="1" applyProtection="1">
      <alignment horizontal="right" vertical="center" wrapText="1"/>
    </xf>
    <xf numFmtId="44" fontId="22" fillId="0" borderId="16" xfId="67" applyFont="1" applyBorder="1" applyAlignment="1" applyProtection="1">
      <alignment horizontal="right" vertical="center" wrapText="1"/>
    </xf>
    <xf numFmtId="44" fontId="23" fillId="0" borderId="25" xfId="67" applyFont="1" applyBorder="1" applyAlignment="1" applyProtection="1">
      <alignment horizontal="right" vertical="center" wrapText="1"/>
    </xf>
    <xf numFmtId="44" fontId="23" fillId="0" borderId="32" xfId="67" applyFont="1" applyBorder="1" applyAlignment="1" applyProtection="1">
      <alignment horizontal="right" vertical="center" wrapText="1"/>
    </xf>
    <xf numFmtId="44" fontId="22" fillId="0" borderId="24" xfId="67" applyFont="1" applyBorder="1" applyAlignment="1" applyProtection="1">
      <alignment horizontal="right" vertical="center" wrapText="1"/>
    </xf>
    <xf numFmtId="44" fontId="22" fillId="0" borderId="58" xfId="67" applyFont="1" applyBorder="1" applyAlignment="1" applyProtection="1">
      <alignment horizontal="right" vertical="center" wrapText="1"/>
    </xf>
    <xf numFmtId="44" fontId="22" fillId="0" borderId="59" xfId="67" applyFont="1" applyBorder="1" applyAlignment="1" applyProtection="1">
      <alignment horizontal="right" vertical="center" wrapText="1"/>
    </xf>
    <xf numFmtId="44" fontId="22" fillId="0" borderId="59" xfId="67" applyFont="1" applyFill="1" applyBorder="1" applyAlignment="1" applyProtection="1">
      <alignment horizontal="right" vertical="center" wrapText="1"/>
    </xf>
    <xf numFmtId="44" fontId="22" fillId="0" borderId="60" xfId="67" applyFont="1" applyBorder="1" applyAlignment="1" applyProtection="1">
      <alignment horizontal="right" vertical="center" wrapText="1"/>
    </xf>
    <xf numFmtId="44" fontId="23" fillId="0" borderId="58" xfId="67" applyFont="1" applyBorder="1" applyAlignment="1" applyProtection="1">
      <alignment horizontal="right" vertical="center" wrapText="1"/>
    </xf>
    <xf numFmtId="44" fontId="23" fillId="26" borderId="59" xfId="56" applyNumberFormat="1" applyFont="1" applyFill="1" applyBorder="1" applyAlignment="1">
      <alignment vertical="top" wrapText="1"/>
    </xf>
    <xf numFmtId="10" fontId="21" fillId="22" borderId="10" xfId="53" applyNumberFormat="1" applyFont="1" applyFill="1" applyBorder="1" applyAlignment="1" applyProtection="1">
      <alignment horizontal="right" vertical="center" wrapText="1"/>
      <protection locked="0"/>
    </xf>
    <xf numFmtId="10" fontId="21" fillId="26" borderId="10" xfId="53" applyNumberFormat="1" applyFont="1" applyFill="1" applyBorder="1" applyAlignment="1" applyProtection="1">
      <alignment horizontal="right" vertical="center" wrapText="1"/>
      <protection locked="0"/>
    </xf>
    <xf numFmtId="10" fontId="21" fillId="21" borderId="10" xfId="53" applyNumberFormat="1" applyFont="1" applyFill="1" applyBorder="1" applyAlignment="1" applyProtection="1">
      <alignment horizontal="right" vertical="center" wrapText="1"/>
      <protection locked="0"/>
    </xf>
    <xf numFmtId="44" fontId="23" fillId="0" borderId="10" xfId="67" applyFont="1" applyFill="1" applyBorder="1" applyAlignment="1" applyProtection="1">
      <alignment horizontal="right" vertical="center" wrapText="1"/>
    </xf>
    <xf numFmtId="44" fontId="23" fillId="0" borderId="32" xfId="67" applyFont="1" applyFill="1" applyBorder="1" applyAlignment="1" applyProtection="1">
      <alignment horizontal="right" vertical="center" wrapText="1"/>
    </xf>
    <xf numFmtId="0" fontId="46" fillId="28" borderId="73" xfId="0" applyFont="1" applyFill="1" applyBorder="1" applyAlignment="1">
      <alignment horizontal="center" vertical="center" wrapText="1"/>
    </xf>
    <xf numFmtId="0" fontId="22" fillId="0" borderId="0" xfId="56" applyFont="1" applyAlignment="1">
      <alignment horizontal="center" vertical="center" wrapText="1"/>
    </xf>
    <xf numFmtId="44" fontId="23" fillId="0" borderId="0" xfId="67" applyFont="1" applyFill="1" applyBorder="1" applyAlignment="1" applyProtection="1">
      <alignment horizontal="right" vertical="center" wrapText="1"/>
    </xf>
    <xf numFmtId="44" fontId="22" fillId="0" borderId="0" xfId="67" applyFont="1" applyFill="1" applyBorder="1" applyAlignment="1" applyProtection="1">
      <alignment horizontal="right" vertical="center" wrapText="1"/>
    </xf>
    <xf numFmtId="49" fontId="23" fillId="0" borderId="0" xfId="54" applyNumberFormat="1" applyFont="1" applyFill="1" applyBorder="1" applyAlignment="1" applyProtection="1">
      <alignment vertical="top" wrapText="1"/>
      <protection locked="0"/>
    </xf>
    <xf numFmtId="169" fontId="21" fillId="0" borderId="0" xfId="67" applyNumberFormat="1" applyFont="1" applyFill="1" applyBorder="1" applyAlignment="1" applyProtection="1">
      <alignment horizontal="right" vertical="center" wrapText="1"/>
    </xf>
    <xf numFmtId="169" fontId="23" fillId="0" borderId="0" xfId="67" applyNumberFormat="1" applyFont="1" applyFill="1" applyBorder="1" applyAlignment="1" applyProtection="1">
      <alignment horizontal="right" vertical="center" wrapText="1"/>
    </xf>
    <xf numFmtId="0" fontId="22" fillId="0" borderId="77" xfId="56" applyFont="1" applyBorder="1" applyAlignment="1">
      <alignment vertical="center" wrapText="1"/>
    </xf>
    <xf numFmtId="0" fontId="22" fillId="17" borderId="35" xfId="51" applyFont="1" applyFill="1" applyBorder="1" applyAlignment="1">
      <alignment vertical="center" wrapText="1"/>
    </xf>
    <xf numFmtId="44" fontId="23" fillId="0" borderId="20" xfId="67" applyFont="1" applyFill="1" applyBorder="1" applyAlignment="1" applyProtection="1">
      <alignment horizontal="right" vertical="center" wrapText="1"/>
    </xf>
    <xf numFmtId="165" fontId="23" fillId="21" borderId="20" xfId="1" applyFont="1" applyFill="1" applyBorder="1" applyAlignment="1" applyProtection="1">
      <alignment horizontal="right" vertical="center" wrapText="1"/>
      <protection locked="0"/>
    </xf>
    <xf numFmtId="44" fontId="21" fillId="0" borderId="0" xfId="67" applyFont="1" applyFill="1" applyBorder="1" applyAlignment="1" applyProtection="1">
      <alignment horizontal="right" vertical="center" wrapText="1"/>
    </xf>
    <xf numFmtId="44" fontId="25" fillId="0" borderId="0" xfId="67" applyFont="1" applyFill="1" applyBorder="1" applyAlignment="1" applyProtection="1">
      <alignment horizontal="right" vertical="center" wrapText="1"/>
    </xf>
    <xf numFmtId="44" fontId="23" fillId="0" borderId="0" xfId="56" applyNumberFormat="1" applyFont="1" applyAlignment="1">
      <alignment vertical="top" wrapText="1"/>
    </xf>
    <xf numFmtId="44" fontId="22" fillId="0" borderId="0" xfId="67" applyFont="1" applyFill="1" applyBorder="1" applyAlignment="1" applyProtection="1">
      <alignment vertical="center" wrapText="1"/>
    </xf>
    <xf numFmtId="10" fontId="21" fillId="0" borderId="0" xfId="53" applyNumberFormat="1" applyFont="1" applyFill="1" applyBorder="1" applyAlignment="1" applyProtection="1">
      <alignment horizontal="right" vertical="center" wrapText="1"/>
      <protection locked="0"/>
    </xf>
    <xf numFmtId="167" fontId="31" fillId="0" borderId="0" xfId="56" applyNumberFormat="1" applyFont="1" applyAlignment="1">
      <alignment vertical="center" wrapText="1"/>
    </xf>
    <xf numFmtId="49" fontId="23" fillId="0" borderId="0" xfId="54" applyNumberFormat="1" applyFont="1" applyFill="1" applyBorder="1" applyAlignment="1" applyProtection="1">
      <alignment horizontal="left" vertical="top" wrapText="1"/>
      <protection locked="0"/>
    </xf>
    <xf numFmtId="0" fontId="33" fillId="22" borderId="14" xfId="56" applyFont="1" applyFill="1" applyBorder="1" applyAlignment="1">
      <alignment horizontal="center" vertical="center"/>
    </xf>
    <xf numFmtId="0" fontId="22" fillId="0" borderId="14" xfId="56" applyFont="1" applyBorder="1" applyAlignment="1">
      <alignment horizontal="center" vertical="center" wrapText="1"/>
    </xf>
    <xf numFmtId="0" fontId="39" fillId="0" borderId="0" xfId="56" applyFont="1" applyAlignment="1">
      <alignment vertical="center" wrapText="1"/>
    </xf>
    <xf numFmtId="9" fontId="27" fillId="22" borderId="14" xfId="56" applyNumberFormat="1" applyFont="1" applyFill="1" applyBorder="1" applyAlignment="1">
      <alignment horizontal="center" vertical="center"/>
    </xf>
    <xf numFmtId="9" fontId="27" fillId="22" borderId="14" xfId="53" applyFont="1" applyFill="1" applyBorder="1" applyAlignment="1" applyProtection="1">
      <alignment horizontal="center" vertical="center"/>
    </xf>
    <xf numFmtId="0" fontId="33" fillId="0" borderId="0" xfId="56" applyFont="1" applyAlignment="1">
      <alignment horizontal="center" vertical="center"/>
    </xf>
    <xf numFmtId="9" fontId="27" fillId="0" borderId="0" xfId="56" applyNumberFormat="1" applyFont="1" applyAlignment="1">
      <alignment horizontal="center" vertical="center"/>
    </xf>
    <xf numFmtId="9" fontId="27" fillId="0" borderId="0" xfId="53" applyFont="1" applyFill="1" applyBorder="1" applyAlignment="1" applyProtection="1">
      <alignment horizontal="center" vertical="center"/>
    </xf>
    <xf numFmtId="0" fontId="39" fillId="0" borderId="77" xfId="56" applyFont="1" applyBorder="1" applyAlignment="1">
      <alignment vertical="center" wrapText="1"/>
    </xf>
    <xf numFmtId="0" fontId="33" fillId="0" borderId="77" xfId="56" applyFont="1" applyBorder="1" applyAlignment="1">
      <alignment horizontal="center" vertical="center"/>
    </xf>
    <xf numFmtId="9" fontId="27" fillId="0" borderId="77" xfId="56" applyNumberFormat="1" applyFont="1" applyBorder="1" applyAlignment="1">
      <alignment horizontal="center" vertical="center"/>
    </xf>
    <xf numFmtId="9" fontId="27" fillId="0" borderId="77" xfId="53" applyFont="1" applyFill="1" applyBorder="1" applyAlignment="1" applyProtection="1">
      <alignment horizontal="center" vertical="center"/>
    </xf>
    <xf numFmtId="0" fontId="22" fillId="0" borderId="18" xfId="56" applyFont="1" applyBorder="1" applyAlignment="1">
      <alignment horizontal="center" vertical="center" wrapText="1"/>
    </xf>
    <xf numFmtId="0" fontId="22" fillId="0" borderId="11" xfId="56" applyFont="1" applyBorder="1" applyAlignment="1">
      <alignment horizontal="center" vertical="center" wrapText="1"/>
    </xf>
    <xf numFmtId="0" fontId="22" fillId="0" borderId="12" xfId="56" applyFont="1" applyBorder="1" applyAlignment="1">
      <alignment vertical="center" wrapText="1"/>
    </xf>
    <xf numFmtId="0" fontId="22" fillId="0" borderId="64" xfId="56" applyFont="1" applyBorder="1" applyAlignment="1">
      <alignment horizontal="center" vertical="center" wrapText="1"/>
    </xf>
    <xf numFmtId="1" fontId="22" fillId="0" borderId="63" xfId="56" applyNumberFormat="1" applyFont="1" applyBorder="1" applyAlignment="1">
      <alignment horizontal="center" vertical="center" wrapText="1"/>
    </xf>
    <xf numFmtId="169" fontId="21" fillId="0" borderId="36" xfId="67" applyNumberFormat="1" applyFont="1" applyFill="1" applyBorder="1" applyAlignment="1" applyProtection="1">
      <alignment horizontal="right" vertical="center" wrapText="1"/>
    </xf>
    <xf numFmtId="169" fontId="21" fillId="0" borderId="82" xfId="67" applyNumberFormat="1" applyFont="1" applyFill="1" applyBorder="1" applyAlignment="1" applyProtection="1">
      <alignment horizontal="right" vertical="center" wrapText="1"/>
    </xf>
    <xf numFmtId="169" fontId="23" fillId="0" borderId="56" xfId="67" applyNumberFormat="1" applyFont="1" applyFill="1" applyBorder="1" applyAlignment="1" applyProtection="1">
      <alignment horizontal="right" vertical="center" wrapText="1"/>
    </xf>
    <xf numFmtId="0" fontId="22" fillId="0" borderId="61" xfId="56" applyFont="1" applyBorder="1" applyAlignment="1">
      <alignment horizontal="center" vertical="center" wrapText="1"/>
    </xf>
    <xf numFmtId="10" fontId="22" fillId="0" borderId="36" xfId="53" applyNumberFormat="1" applyFont="1" applyBorder="1" applyAlignment="1" applyProtection="1">
      <alignment horizontal="right" vertical="center" wrapText="1"/>
    </xf>
    <xf numFmtId="1" fontId="22" fillId="0" borderId="62" xfId="56" applyNumberFormat="1" applyFont="1" applyBorder="1" applyAlignment="1">
      <alignment horizontal="center" vertical="center" wrapText="1"/>
    </xf>
    <xf numFmtId="169" fontId="21" fillId="21" borderId="12" xfId="67" applyNumberFormat="1" applyFont="1" applyFill="1" applyBorder="1" applyAlignment="1" applyProtection="1">
      <alignment horizontal="right" vertical="center" wrapText="1"/>
      <protection locked="0"/>
    </xf>
    <xf numFmtId="0" fontId="23" fillId="26" borderId="20" xfId="56" applyFont="1" applyFill="1" applyBorder="1" applyAlignment="1">
      <alignment vertical="top" wrapText="1"/>
    </xf>
    <xf numFmtId="169" fontId="21" fillId="0" borderId="38" xfId="67" applyNumberFormat="1" applyFont="1" applyFill="1" applyBorder="1" applyAlignment="1" applyProtection="1">
      <alignment horizontal="right" vertical="center" wrapText="1"/>
    </xf>
    <xf numFmtId="0" fontId="22" fillId="0" borderId="63" xfId="56" applyFont="1" applyBorder="1" applyAlignment="1">
      <alignment horizontal="center" vertical="center" wrapText="1"/>
    </xf>
    <xf numFmtId="0" fontId="22" fillId="19" borderId="11" xfId="56" applyFont="1" applyFill="1" applyBorder="1" applyAlignment="1">
      <alignment horizontal="center" vertical="center" wrapText="1"/>
    </xf>
    <xf numFmtId="0" fontId="22" fillId="21" borderId="10" xfId="56" applyFont="1" applyFill="1" applyBorder="1" applyAlignment="1" applyProtection="1">
      <alignment horizontal="center" vertical="center" wrapText="1"/>
      <protection locked="0"/>
    </xf>
    <xf numFmtId="44" fontId="23" fillId="0" borderId="58" xfId="67" applyFont="1" applyFill="1" applyBorder="1" applyAlignment="1" applyProtection="1">
      <alignment horizontal="right" vertical="center" wrapText="1"/>
    </xf>
    <xf numFmtId="44" fontId="22" fillId="0" borderId="60" xfId="67" applyFont="1" applyFill="1" applyBorder="1" applyAlignment="1" applyProtection="1">
      <alignment horizontal="right" vertical="center" wrapText="1"/>
    </xf>
    <xf numFmtId="0" fontId="22" fillId="17" borderId="42" xfId="51" applyFont="1" applyFill="1" applyBorder="1" applyAlignment="1">
      <alignment vertical="center" wrapText="1"/>
    </xf>
    <xf numFmtId="0" fontId="22" fillId="0" borderId="81" xfId="56" applyFont="1" applyBorder="1" applyAlignment="1">
      <alignment horizontal="center" vertical="center" wrapText="1"/>
    </xf>
    <xf numFmtId="0" fontId="27" fillId="0" borderId="12" xfId="56" applyFont="1" applyBorder="1" applyAlignment="1">
      <alignment vertical="center"/>
    </xf>
    <xf numFmtId="0" fontId="22" fillId="0" borderId="17" xfId="56" applyFont="1" applyBorder="1" applyAlignment="1">
      <alignment horizontal="center" vertical="center" wrapText="1"/>
    </xf>
    <xf numFmtId="0" fontId="58" fillId="22" borderId="0" xfId="0" applyFont="1" applyFill="1" applyAlignment="1">
      <alignment horizontal="center" vertical="center" wrapText="1"/>
    </xf>
    <xf numFmtId="0" fontId="46" fillId="22" borderId="0" xfId="0" applyFont="1" applyFill="1" applyAlignment="1">
      <alignment horizontal="center" vertical="center" wrapText="1"/>
    </xf>
    <xf numFmtId="0" fontId="59" fillId="25" borderId="73" xfId="0" applyFont="1" applyFill="1" applyBorder="1" applyAlignment="1">
      <alignment horizontal="center" vertical="center" wrapText="1"/>
    </xf>
    <xf numFmtId="44" fontId="23" fillId="0" borderId="14" xfId="67" applyFont="1" applyFill="1" applyBorder="1" applyAlignment="1" applyProtection="1">
      <alignment horizontal="right" vertical="center" wrapText="1"/>
    </xf>
    <xf numFmtId="44" fontId="23" fillId="0" borderId="13" xfId="67" applyFont="1" applyFill="1" applyBorder="1" applyAlignment="1" applyProtection="1">
      <alignment horizontal="right" vertical="center" wrapText="1"/>
    </xf>
    <xf numFmtId="0" fontId="23" fillId="0" borderId="12" xfId="56" applyFont="1" applyBorder="1" applyAlignment="1">
      <alignment horizontal="left" vertical="top"/>
    </xf>
    <xf numFmtId="0" fontId="23" fillId="0" borderId="20" xfId="56" applyFont="1" applyBorder="1" applyAlignment="1">
      <alignment horizontal="left" vertical="top"/>
    </xf>
    <xf numFmtId="0" fontId="23" fillId="0" borderId="23" xfId="56" applyFont="1" applyBorder="1" applyAlignment="1">
      <alignment horizontal="left" vertical="top"/>
    </xf>
    <xf numFmtId="0" fontId="23" fillId="0" borderId="15" xfId="56" applyFont="1" applyBorder="1" applyAlignment="1">
      <alignment horizontal="left" vertical="top"/>
    </xf>
    <xf numFmtId="0" fontId="23" fillId="0" borderId="10" xfId="56" applyFont="1" applyBorder="1" applyAlignment="1">
      <alignment horizontal="left" vertical="top"/>
    </xf>
    <xf numFmtId="0" fontId="23" fillId="0" borderId="16" xfId="56" applyFont="1" applyBorder="1" applyAlignment="1">
      <alignment horizontal="left" vertical="top"/>
    </xf>
    <xf numFmtId="0" fontId="32" fillId="0" borderId="37" xfId="0" applyFont="1" applyBorder="1" applyAlignment="1">
      <alignment horizontal="center"/>
    </xf>
    <xf numFmtId="0" fontId="32" fillId="0" borderId="65" xfId="0" applyFont="1" applyBorder="1" applyAlignment="1">
      <alignment horizontal="center"/>
    </xf>
    <xf numFmtId="0" fontId="32" fillId="0" borderId="35" xfId="0" applyFont="1" applyBorder="1" applyAlignment="1">
      <alignment horizontal="center"/>
    </xf>
    <xf numFmtId="0" fontId="32" fillId="0" borderId="41" xfId="0" applyFont="1" applyBorder="1" applyAlignment="1">
      <alignment horizontal="center"/>
    </xf>
    <xf numFmtId="0" fontId="32" fillId="0" borderId="42" xfId="0" applyFont="1" applyBorder="1" applyAlignment="1">
      <alignment horizontal="center"/>
    </xf>
    <xf numFmtId="49" fontId="27" fillId="20" borderId="14" xfId="56" applyNumberFormat="1" applyFont="1" applyFill="1" applyBorder="1" applyAlignment="1" applyProtection="1">
      <alignment horizontal="left" vertical="center" wrapText="1"/>
      <protection locked="0"/>
    </xf>
    <xf numFmtId="49" fontId="27" fillId="20" borderId="31" xfId="56" applyNumberFormat="1" applyFont="1" applyFill="1" applyBorder="1" applyAlignment="1" applyProtection="1">
      <alignment horizontal="left" vertical="center" wrapText="1"/>
      <protection locked="0"/>
    </xf>
    <xf numFmtId="49" fontId="27" fillId="20" borderId="36" xfId="56" applyNumberFormat="1" applyFont="1" applyFill="1" applyBorder="1" applyAlignment="1" applyProtection="1">
      <alignment horizontal="left" vertical="center" wrapText="1"/>
      <protection locked="0"/>
    </xf>
    <xf numFmtId="49" fontId="27" fillId="20" borderId="13" xfId="56" applyNumberFormat="1" applyFont="1" applyFill="1" applyBorder="1" applyAlignment="1" applyProtection="1">
      <alignment horizontal="left" vertical="center" wrapText="1"/>
      <protection locked="0"/>
    </xf>
    <xf numFmtId="49" fontId="27" fillId="20" borderId="44" xfId="56" applyNumberFormat="1" applyFont="1" applyFill="1" applyBorder="1" applyAlignment="1" applyProtection="1">
      <alignment horizontal="left" vertical="center" wrapText="1"/>
      <protection locked="0"/>
    </xf>
    <xf numFmtId="49" fontId="27" fillId="20" borderId="38" xfId="56" applyNumberFormat="1" applyFont="1" applyFill="1" applyBorder="1" applyAlignment="1" applyProtection="1">
      <alignment horizontal="left" vertical="center" wrapText="1"/>
      <protection locked="0"/>
    </xf>
    <xf numFmtId="0" fontId="0" fillId="23" borderId="46" xfId="0" applyFill="1" applyBorder="1" applyAlignment="1">
      <alignment horizontal="left" vertical="top" wrapText="1"/>
    </xf>
    <xf numFmtId="0" fontId="0" fillId="23" borderId="47" xfId="0" applyFill="1" applyBorder="1" applyAlignment="1">
      <alignment horizontal="left" vertical="top" wrapText="1"/>
    </xf>
    <xf numFmtId="0" fontId="0" fillId="23" borderId="48" xfId="0" applyFill="1" applyBorder="1" applyAlignment="1">
      <alignment horizontal="left" vertical="top" wrapText="1"/>
    </xf>
    <xf numFmtId="49" fontId="27" fillId="21" borderId="14" xfId="56" applyNumberFormat="1" applyFont="1" applyFill="1" applyBorder="1" applyAlignment="1" applyProtection="1">
      <alignment horizontal="left" vertical="center" wrapText="1"/>
      <protection locked="0"/>
    </xf>
    <xf numFmtId="49" fontId="27" fillId="21" borderId="31" xfId="56" applyNumberFormat="1" applyFont="1" applyFill="1" applyBorder="1" applyAlignment="1" applyProtection="1">
      <alignment horizontal="left" vertical="center" wrapText="1"/>
      <protection locked="0"/>
    </xf>
    <xf numFmtId="49" fontId="27" fillId="21" borderId="17" xfId="56" applyNumberFormat="1" applyFont="1" applyFill="1" applyBorder="1" applyAlignment="1" applyProtection="1">
      <alignment horizontal="left" vertical="center" wrapText="1"/>
      <protection locked="0"/>
    </xf>
    <xf numFmtId="49" fontId="27" fillId="21" borderId="42" xfId="56" applyNumberFormat="1" applyFont="1" applyFill="1" applyBorder="1" applyAlignment="1" applyProtection="1">
      <alignment horizontal="left" vertical="center" wrapText="1"/>
      <protection locked="0"/>
    </xf>
    <xf numFmtId="0" fontId="27" fillId="0" borderId="10" xfId="56" applyFont="1" applyBorder="1" applyAlignment="1">
      <alignment horizontal="left" vertical="center" wrapText="1"/>
    </xf>
    <xf numFmtId="0" fontId="38" fillId="23" borderId="12" xfId="0" applyFont="1" applyFill="1" applyBorder="1" applyAlignment="1">
      <alignment horizontal="left" vertical="center"/>
    </xf>
    <xf numFmtId="0" fontId="38" fillId="23" borderId="20" xfId="0" applyFont="1" applyFill="1" applyBorder="1" applyAlignment="1">
      <alignment horizontal="left" vertical="center"/>
    </xf>
    <xf numFmtId="0" fontId="43" fillId="22" borderId="0" xfId="0" applyFont="1" applyFill="1" applyAlignment="1">
      <alignment horizontal="left" vertical="center"/>
    </xf>
    <xf numFmtId="0" fontId="27" fillId="0" borderId="14" xfId="51" applyFont="1" applyBorder="1" applyAlignment="1">
      <alignment vertical="center" wrapText="1"/>
    </xf>
    <xf numFmtId="0" fontId="27" fillId="0" borderId="31" xfId="51" applyFont="1" applyBorder="1" applyAlignment="1">
      <alignment vertical="center"/>
    </xf>
    <xf numFmtId="0" fontId="27" fillId="0" borderId="36" xfId="51" applyFont="1" applyBorder="1" applyAlignment="1">
      <alignment vertical="center"/>
    </xf>
    <xf numFmtId="0" fontId="33" fillId="17" borderId="17" xfId="56" applyFont="1" applyFill="1" applyBorder="1" applyAlignment="1">
      <alignment horizontal="center" vertical="center"/>
    </xf>
    <xf numFmtId="0" fontId="33" fillId="17" borderId="41" xfId="56" applyFont="1" applyFill="1" applyBorder="1" applyAlignment="1">
      <alignment horizontal="center" vertical="center"/>
    </xf>
    <xf numFmtId="0" fontId="33" fillId="17" borderId="42" xfId="56" applyFont="1" applyFill="1" applyBorder="1" applyAlignment="1">
      <alignment horizontal="center" vertical="center"/>
    </xf>
    <xf numFmtId="0" fontId="27" fillId="0" borderId="35" xfId="51" applyFont="1" applyBorder="1" applyAlignment="1">
      <alignment horizontal="left" vertical="center" wrapText="1"/>
    </xf>
    <xf numFmtId="0" fontId="27" fillId="0" borderId="39" xfId="51" applyFont="1" applyBorder="1" applyAlignment="1">
      <alignment horizontal="left" vertical="center" wrapText="1"/>
    </xf>
    <xf numFmtId="0" fontId="27" fillId="0" borderId="33" xfId="51" applyFont="1" applyBorder="1" applyAlignment="1">
      <alignment horizontal="left" vertical="center" wrapText="1"/>
    </xf>
    <xf numFmtId="0" fontId="27" fillId="0" borderId="21" xfId="51" applyFont="1" applyBorder="1" applyAlignment="1">
      <alignment horizontal="left" vertical="center" wrapText="1"/>
    </xf>
    <xf numFmtId="0" fontId="27" fillId="0" borderId="33" xfId="51" applyFont="1" applyBorder="1" applyAlignment="1">
      <alignment horizontal="left" vertical="center"/>
    </xf>
    <xf numFmtId="0" fontId="27" fillId="0" borderId="21" xfId="51" applyFont="1" applyBorder="1" applyAlignment="1">
      <alignment horizontal="left" vertical="center"/>
    </xf>
    <xf numFmtId="0" fontId="33" fillId="19" borderId="18" xfId="51" applyFont="1" applyFill="1" applyBorder="1" applyAlignment="1">
      <alignment horizontal="center" vertical="center"/>
    </xf>
    <xf numFmtId="0" fontId="33" fillId="19" borderId="11" xfId="51" applyFont="1" applyFill="1" applyBorder="1" applyAlignment="1">
      <alignment horizontal="center" vertical="center"/>
    </xf>
    <xf numFmtId="0" fontId="38" fillId="23" borderId="18" xfId="0" applyFont="1" applyFill="1" applyBorder="1" applyAlignment="1">
      <alignment horizontal="left" vertical="center"/>
    </xf>
    <xf numFmtId="0" fontId="38" fillId="23" borderId="11" xfId="0" applyFont="1" applyFill="1" applyBorder="1" applyAlignment="1">
      <alignment horizontal="left" vertical="center"/>
    </xf>
    <xf numFmtId="0" fontId="38" fillId="23" borderId="15" xfId="0" applyFont="1" applyFill="1" applyBorder="1" applyAlignment="1">
      <alignment horizontal="left" vertical="center"/>
    </xf>
    <xf numFmtId="0" fontId="38" fillId="23" borderId="10" xfId="0" applyFont="1" applyFill="1" applyBorder="1" applyAlignment="1">
      <alignment horizontal="left" vertical="center"/>
    </xf>
    <xf numFmtId="49" fontId="27" fillId="21" borderId="36" xfId="56" applyNumberFormat="1" applyFont="1" applyFill="1" applyBorder="1" applyAlignment="1" applyProtection="1">
      <alignment horizontal="left" vertical="center" wrapText="1"/>
      <protection locked="0"/>
    </xf>
    <xf numFmtId="0" fontId="27" fillId="0" borderId="22" xfId="51" applyFont="1" applyBorder="1" applyAlignment="1">
      <alignment horizontal="left" vertical="center" wrapText="1"/>
    </xf>
    <xf numFmtId="0" fontId="27" fillId="0" borderId="27" xfId="51" applyFont="1" applyBorder="1" applyAlignment="1">
      <alignment horizontal="left" vertical="center" wrapText="1"/>
    </xf>
    <xf numFmtId="0" fontId="57" fillId="22" borderId="52" xfId="0" applyFont="1" applyFill="1" applyBorder="1" applyAlignment="1">
      <alignment horizontal="center" vertical="center" wrapText="1"/>
    </xf>
    <xf numFmtId="0" fontId="57" fillId="22" borderId="53" xfId="0" applyFont="1" applyFill="1" applyBorder="1" applyAlignment="1">
      <alignment horizontal="center" vertical="center" wrapText="1"/>
    </xf>
    <xf numFmtId="0" fontId="57" fillId="22" borderId="56" xfId="0" applyFont="1" applyFill="1" applyBorder="1" applyAlignment="1">
      <alignment horizontal="center" vertical="center" wrapText="1"/>
    </xf>
    <xf numFmtId="10" fontId="23" fillId="0" borderId="10" xfId="53" applyNumberFormat="1" applyFont="1" applyFill="1" applyBorder="1" applyAlignment="1" applyProtection="1">
      <alignment horizontal="center" vertical="center"/>
    </xf>
    <xf numFmtId="10" fontId="23" fillId="0" borderId="16" xfId="53" applyNumberFormat="1" applyFont="1" applyFill="1" applyBorder="1" applyAlignment="1" applyProtection="1">
      <alignment horizontal="center" vertical="center"/>
    </xf>
    <xf numFmtId="0" fontId="22" fillId="0" borderId="10" xfId="56" applyFont="1" applyBorder="1" applyAlignment="1">
      <alignment horizontal="left" vertical="center" wrapText="1"/>
    </xf>
    <xf numFmtId="44" fontId="23" fillId="0" borderId="10" xfId="67" applyFont="1" applyBorder="1" applyAlignment="1" applyProtection="1">
      <alignment horizontal="center" vertical="center"/>
    </xf>
    <xf numFmtId="44" fontId="23" fillId="0" borderId="10" xfId="67" applyFont="1" applyFill="1" applyBorder="1" applyAlignment="1" applyProtection="1">
      <alignment horizontal="center" vertical="center"/>
    </xf>
    <xf numFmtId="44" fontId="23" fillId="0" borderId="14" xfId="67" applyFont="1" applyFill="1" applyBorder="1" applyAlignment="1" applyProtection="1">
      <alignment horizontal="center" vertical="center"/>
    </xf>
    <xf numFmtId="44" fontId="23" fillId="0" borderId="21" xfId="67" applyFont="1" applyFill="1" applyBorder="1" applyAlignment="1" applyProtection="1">
      <alignment horizontal="center" vertical="center"/>
    </xf>
    <xf numFmtId="44" fontId="0" fillId="0" borderId="10" xfId="0" applyNumberFormat="1" applyBorder="1" applyAlignment="1">
      <alignment horizontal="center" vertical="center"/>
    </xf>
    <xf numFmtId="44" fontId="0" fillId="0" borderId="16" xfId="0" applyNumberFormat="1" applyBorder="1" applyAlignment="1">
      <alignment horizontal="center" vertical="center"/>
    </xf>
    <xf numFmtId="0" fontId="0" fillId="22" borderId="15" xfId="0" applyFill="1" applyBorder="1" applyAlignment="1">
      <alignment horizontal="left" vertical="center" wrapText="1"/>
    </xf>
    <xf numFmtId="0" fontId="0" fillId="22" borderId="10" xfId="0" applyFill="1" applyBorder="1" applyAlignment="1">
      <alignment horizontal="left" vertical="center" wrapText="1"/>
    </xf>
    <xf numFmtId="0" fontId="0" fillId="23" borderId="15" xfId="0" applyFill="1" applyBorder="1" applyAlignment="1">
      <alignment horizontal="left" vertical="top" wrapText="1"/>
    </xf>
    <xf numFmtId="0" fontId="0" fillId="23" borderId="10" xfId="0" applyFill="1" applyBorder="1" applyAlignment="1">
      <alignment horizontal="left" vertical="top" wrapText="1"/>
    </xf>
    <xf numFmtId="0" fontId="0" fillId="23" borderId="25" xfId="0" applyFill="1" applyBorder="1" applyAlignment="1">
      <alignment horizontal="left" vertical="top" wrapText="1"/>
    </xf>
    <xf numFmtId="0" fontId="0" fillId="23" borderId="32" xfId="0" applyFill="1" applyBorder="1" applyAlignment="1">
      <alignment horizontal="left" vertical="top" wrapText="1"/>
    </xf>
    <xf numFmtId="0" fontId="0" fillId="23" borderId="12" xfId="0" applyFill="1" applyBorder="1" applyAlignment="1">
      <alignment horizontal="left" vertical="top" wrapText="1"/>
    </xf>
    <xf numFmtId="0" fontId="0" fillId="23" borderId="20" xfId="0" applyFill="1" applyBorder="1" applyAlignment="1">
      <alignment horizontal="left" vertical="top" wrapText="1"/>
    </xf>
    <xf numFmtId="0" fontId="0" fillId="21" borderId="14" xfId="0" applyFill="1" applyBorder="1" applyAlignment="1" applyProtection="1">
      <alignment horizontal="left" vertical="top" wrapText="1"/>
      <protection locked="0"/>
    </xf>
    <xf numFmtId="0" fontId="0" fillId="21" borderId="31" xfId="0" applyFill="1" applyBorder="1" applyAlignment="1" applyProtection="1">
      <alignment horizontal="left" vertical="top" wrapText="1"/>
      <protection locked="0"/>
    </xf>
    <xf numFmtId="0" fontId="0" fillId="21" borderId="21" xfId="0" applyFill="1" applyBorder="1" applyAlignment="1" applyProtection="1">
      <alignment horizontal="left" vertical="top" wrapText="1"/>
      <protection locked="0"/>
    </xf>
    <xf numFmtId="0" fontId="0" fillId="21" borderId="36" xfId="0" applyFill="1" applyBorder="1" applyAlignment="1" applyProtection="1">
      <alignment horizontal="left" vertical="top" wrapText="1"/>
      <protection locked="0"/>
    </xf>
    <xf numFmtId="0" fontId="32" fillId="26" borderId="14" xfId="0" applyFont="1" applyFill="1" applyBorder="1" applyAlignment="1">
      <alignment horizontal="center" vertical="center"/>
    </xf>
    <xf numFmtId="0" fontId="32" fillId="26" borderId="31" xfId="0" applyFont="1" applyFill="1" applyBorder="1" applyAlignment="1">
      <alignment horizontal="center" vertical="center"/>
    </xf>
    <xf numFmtId="0" fontId="32" fillId="26" borderId="21" xfId="0" applyFont="1" applyFill="1" applyBorder="1" applyAlignment="1">
      <alignment horizontal="center" vertical="center"/>
    </xf>
    <xf numFmtId="0" fontId="55" fillId="26" borderId="14" xfId="0" applyFont="1" applyFill="1" applyBorder="1" applyAlignment="1">
      <alignment horizontal="left" vertical="top" wrapText="1"/>
    </xf>
    <xf numFmtId="0" fontId="55" fillId="26" borderId="31" xfId="0" applyFont="1" applyFill="1" applyBorder="1" applyAlignment="1">
      <alignment horizontal="left" vertical="top" wrapText="1"/>
    </xf>
    <xf numFmtId="0" fontId="55" fillId="26" borderId="21" xfId="0" applyFont="1" applyFill="1" applyBorder="1" applyAlignment="1">
      <alignment horizontal="left" vertical="top" wrapText="1"/>
    </xf>
    <xf numFmtId="0" fontId="39" fillId="19" borderId="18" xfId="51" applyFont="1" applyFill="1" applyBorder="1" applyAlignment="1">
      <alignment horizontal="left" vertical="center" wrapText="1"/>
    </xf>
    <xf numFmtId="0" fontId="39" fillId="19" borderId="11" xfId="51" applyFont="1" applyFill="1" applyBorder="1" applyAlignment="1">
      <alignment horizontal="left" vertical="center" wrapText="1"/>
    </xf>
    <xf numFmtId="3" fontId="22" fillId="19" borderId="11" xfId="51" applyNumberFormat="1" applyFont="1" applyFill="1" applyBorder="1" applyAlignment="1">
      <alignment horizontal="center" vertical="center" wrapText="1"/>
    </xf>
    <xf numFmtId="9" fontId="23" fillId="0" borderId="28" xfId="56" applyNumberFormat="1" applyFont="1" applyBorder="1" applyAlignment="1">
      <alignment horizontal="center" vertical="center"/>
    </xf>
    <xf numFmtId="9" fontId="23" fillId="0" borderId="29" xfId="56" applyNumberFormat="1" applyFont="1" applyBorder="1" applyAlignment="1">
      <alignment horizontal="center" vertical="center"/>
    </xf>
    <xf numFmtId="9" fontId="23" fillId="0" borderId="30" xfId="56" applyNumberFormat="1" applyFont="1" applyBorder="1" applyAlignment="1">
      <alignment horizontal="center" vertical="center"/>
    </xf>
    <xf numFmtId="9" fontId="27" fillId="0" borderId="53" xfId="56" applyNumberFormat="1" applyFont="1" applyBorder="1" applyAlignment="1">
      <alignment horizontal="center" vertical="center"/>
    </xf>
    <xf numFmtId="9" fontId="27" fillId="0" borderId="54" xfId="56" applyNumberFormat="1" applyFont="1" applyBorder="1" applyAlignment="1">
      <alignment horizontal="center" vertical="center"/>
    </xf>
    <xf numFmtId="0" fontId="33" fillId="22" borderId="10" xfId="56" applyFont="1" applyFill="1" applyBorder="1" applyAlignment="1">
      <alignment horizontal="left" vertical="center" wrapText="1"/>
    </xf>
    <xf numFmtId="9" fontId="27" fillId="0" borderId="14" xfId="53" applyFont="1" applyBorder="1" applyAlignment="1" applyProtection="1">
      <alignment horizontal="center" vertical="center"/>
    </xf>
    <xf numFmtId="9" fontId="27" fillId="0" borderId="21" xfId="53" applyFont="1" applyBorder="1" applyAlignment="1" applyProtection="1">
      <alignment horizontal="center" vertical="center"/>
    </xf>
    <xf numFmtId="44" fontId="27" fillId="0" borderId="55" xfId="67" applyFont="1" applyFill="1" applyBorder="1" applyAlignment="1" applyProtection="1">
      <alignment horizontal="center" vertical="center"/>
    </xf>
    <xf numFmtId="44" fontId="27" fillId="0" borderId="53" xfId="67" applyFont="1" applyFill="1" applyBorder="1" applyAlignment="1" applyProtection="1">
      <alignment horizontal="center" vertical="center"/>
    </xf>
    <xf numFmtId="44" fontId="27" fillId="0" borderId="56" xfId="67" applyFont="1" applyFill="1" applyBorder="1" applyAlignment="1" applyProtection="1">
      <alignment horizontal="center" vertical="center"/>
    </xf>
    <xf numFmtId="44" fontId="27" fillId="0" borderId="14" xfId="67" applyFont="1" applyBorder="1" applyAlignment="1" applyProtection="1">
      <alignment horizontal="center" vertical="center"/>
    </xf>
    <xf numFmtId="44" fontId="27" fillId="0" borderId="31" xfId="67" applyFont="1" applyBorder="1" applyAlignment="1" applyProtection="1">
      <alignment horizontal="center" vertical="center"/>
    </xf>
    <xf numFmtId="44" fontId="27" fillId="0" borderId="36" xfId="67" applyFont="1" applyBorder="1" applyAlignment="1" applyProtection="1">
      <alignment horizontal="center" vertical="center"/>
    </xf>
    <xf numFmtId="9" fontId="23" fillId="0" borderId="14" xfId="56" applyNumberFormat="1" applyFont="1" applyBorder="1" applyAlignment="1">
      <alignment horizontal="center" vertical="center"/>
    </xf>
    <xf numFmtId="9" fontId="23" fillId="0" borderId="31" xfId="56" applyNumberFormat="1" applyFont="1" applyBorder="1" applyAlignment="1">
      <alignment horizontal="center" vertical="center"/>
    </xf>
    <xf numFmtId="9" fontId="23" fillId="0" borderId="21" xfId="56" applyNumberFormat="1" applyFont="1" applyBorder="1" applyAlignment="1">
      <alignment horizontal="center" vertical="center"/>
    </xf>
    <xf numFmtId="0" fontId="33" fillId="22" borderId="14" xfId="56" applyFont="1" applyFill="1" applyBorder="1" applyAlignment="1">
      <alignment horizontal="center" vertical="center"/>
    </xf>
    <xf numFmtId="0" fontId="33" fillId="22" borderId="31" xfId="56" applyFont="1" applyFill="1" applyBorder="1" applyAlignment="1">
      <alignment horizontal="center" vertical="center"/>
    </xf>
    <xf numFmtId="0" fontId="33" fillId="22" borderId="21" xfId="56" applyFont="1" applyFill="1" applyBorder="1" applyAlignment="1">
      <alignment horizontal="center" vertical="center"/>
    </xf>
    <xf numFmtId="0" fontId="22" fillId="22" borderId="58" xfId="56" applyFont="1" applyFill="1" applyBorder="1" applyAlignment="1">
      <alignment horizontal="left" vertical="center"/>
    </xf>
    <xf numFmtId="0" fontId="22" fillId="22" borderId="59" xfId="56" applyFont="1" applyFill="1" applyBorder="1" applyAlignment="1">
      <alignment horizontal="left" vertical="center"/>
    </xf>
    <xf numFmtId="0" fontId="39" fillId="19" borderId="37" xfId="56" applyFont="1" applyFill="1" applyBorder="1" applyAlignment="1">
      <alignment horizontal="left" vertical="center" wrapText="1"/>
    </xf>
    <xf numFmtId="0" fontId="39" fillId="19" borderId="34" xfId="56" applyFont="1" applyFill="1" applyBorder="1" applyAlignment="1">
      <alignment horizontal="left" vertical="center" wrapText="1"/>
    </xf>
    <xf numFmtId="0" fontId="39" fillId="19" borderId="57" xfId="56" applyFont="1" applyFill="1" applyBorder="1" applyAlignment="1">
      <alignment horizontal="left" vertical="center" wrapText="1"/>
    </xf>
    <xf numFmtId="0" fontId="39" fillId="19" borderId="66" xfId="56" applyFont="1" applyFill="1" applyBorder="1" applyAlignment="1">
      <alignment horizontal="left" vertical="center" wrapText="1"/>
    </xf>
    <xf numFmtId="0" fontId="39" fillId="19" borderId="67" xfId="56" applyFont="1" applyFill="1" applyBorder="1" applyAlignment="1">
      <alignment horizontal="left" vertical="center" wrapText="1"/>
    </xf>
    <xf numFmtId="0" fontId="39" fillId="19" borderId="62" xfId="56" applyFont="1" applyFill="1" applyBorder="1" applyAlignment="1">
      <alignment horizontal="left" vertical="center" wrapText="1"/>
    </xf>
    <xf numFmtId="0" fontId="22" fillId="0" borderId="52" xfId="51" applyFont="1" applyBorder="1" applyAlignment="1" applyProtection="1">
      <alignment horizontal="left" vertical="center" wrapText="1"/>
      <protection locked="0"/>
    </xf>
    <xf numFmtId="0" fontId="22" fillId="0" borderId="53" xfId="51" applyFont="1" applyBorder="1" applyAlignment="1" applyProtection="1">
      <alignment horizontal="left" vertical="center" wrapText="1"/>
      <protection locked="0"/>
    </xf>
    <xf numFmtId="0" fontId="22" fillId="0" borderId="54" xfId="51" applyFont="1" applyBorder="1" applyAlignment="1" applyProtection="1">
      <alignment horizontal="left" vertical="center" wrapText="1"/>
      <protection locked="0"/>
    </xf>
    <xf numFmtId="169" fontId="22" fillId="26" borderId="55" xfId="67" applyNumberFormat="1" applyFont="1" applyFill="1" applyBorder="1" applyAlignment="1" applyProtection="1">
      <alignment horizontal="center" vertical="top" wrapText="1"/>
    </xf>
    <xf numFmtId="169" fontId="22" fillId="26" borderId="54" xfId="67" applyNumberFormat="1" applyFont="1" applyFill="1" applyBorder="1" applyAlignment="1" applyProtection="1">
      <alignment horizontal="center" vertical="top" wrapText="1"/>
    </xf>
    <xf numFmtId="44" fontId="23" fillId="0" borderId="55" xfId="67" applyFont="1" applyFill="1" applyBorder="1" applyAlignment="1" applyProtection="1">
      <alignment horizontal="center" vertical="center"/>
    </xf>
    <xf numFmtId="44" fontId="23" fillId="0" borderId="54" xfId="67" applyFont="1" applyFill="1" applyBorder="1" applyAlignment="1" applyProtection="1">
      <alignment horizontal="center" vertical="center"/>
    </xf>
    <xf numFmtId="169" fontId="23" fillId="26" borderId="55" xfId="67" applyNumberFormat="1" applyFont="1" applyFill="1" applyBorder="1" applyAlignment="1" applyProtection="1">
      <alignment horizontal="center" vertical="center"/>
    </xf>
    <xf numFmtId="169" fontId="23" fillId="26" borderId="54" xfId="67" applyNumberFormat="1" applyFont="1" applyFill="1" applyBorder="1" applyAlignment="1" applyProtection="1">
      <alignment horizontal="center" vertical="center"/>
    </xf>
    <xf numFmtId="10" fontId="23" fillId="0" borderId="55" xfId="53" applyNumberFormat="1" applyFont="1" applyFill="1" applyBorder="1" applyAlignment="1" applyProtection="1">
      <alignment horizontal="center" vertical="center" wrapText="1"/>
    </xf>
    <xf numFmtId="10" fontId="23" fillId="0" borderId="56" xfId="53" applyNumberFormat="1" applyFont="1" applyFill="1" applyBorder="1" applyAlignment="1" applyProtection="1">
      <alignment horizontal="center" vertical="center" wrapText="1"/>
    </xf>
    <xf numFmtId="0" fontId="22" fillId="0" borderId="52" xfId="56" applyFont="1" applyBorder="1" applyAlignment="1">
      <alignment horizontal="left" vertical="center" wrapText="1"/>
    </xf>
    <xf numFmtId="0" fontId="22" fillId="0" borderId="53" xfId="56" applyFont="1" applyBorder="1" applyAlignment="1">
      <alignment horizontal="left" vertical="center" wrapText="1"/>
    </xf>
    <xf numFmtId="0" fontId="22" fillId="0" borderId="54" xfId="56" applyFont="1" applyBorder="1" applyAlignment="1">
      <alignment horizontal="left" vertical="center" wrapText="1"/>
    </xf>
    <xf numFmtId="44" fontId="23" fillId="0" borderId="55" xfId="67" applyFont="1" applyBorder="1" applyAlignment="1" applyProtection="1">
      <alignment horizontal="center" vertical="center" wrapText="1"/>
    </xf>
    <xf numFmtId="44" fontId="23" fillId="0" borderId="54" xfId="67" applyFont="1" applyBorder="1" applyAlignment="1" applyProtection="1">
      <alignment horizontal="center" vertical="center" wrapText="1"/>
    </xf>
    <xf numFmtId="10" fontId="22" fillId="0" borderId="55" xfId="53" applyNumberFormat="1" applyFont="1" applyFill="1" applyBorder="1" applyAlignment="1" applyProtection="1">
      <alignment horizontal="center" vertical="center"/>
    </xf>
    <xf numFmtId="10" fontId="22" fillId="0" borderId="56" xfId="53" applyNumberFormat="1" applyFont="1" applyFill="1" applyBorder="1" applyAlignment="1" applyProtection="1">
      <alignment horizontal="center" vertical="center"/>
    </xf>
    <xf numFmtId="0" fontId="39" fillId="19" borderId="43" xfId="56" applyFont="1" applyFill="1" applyBorder="1" applyAlignment="1">
      <alignment horizontal="left" vertical="center" wrapText="1"/>
    </xf>
    <xf numFmtId="0" fontId="39" fillId="19" borderId="0" xfId="56" applyFont="1" applyFill="1" applyAlignment="1">
      <alignment horizontal="left" vertical="center" wrapText="1"/>
    </xf>
    <xf numFmtId="0" fontId="39" fillId="19" borderId="76" xfId="56" applyFont="1" applyFill="1" applyBorder="1" applyAlignment="1">
      <alignment horizontal="left" vertical="center" wrapText="1"/>
    </xf>
    <xf numFmtId="0" fontId="22" fillId="19" borderId="45" xfId="56" applyFont="1" applyFill="1" applyBorder="1" applyAlignment="1">
      <alignment horizontal="center" vertical="center"/>
    </xf>
    <xf numFmtId="0" fontId="22" fillId="19" borderId="57" xfId="56" applyFont="1" applyFill="1" applyBorder="1" applyAlignment="1">
      <alignment horizontal="center" vertical="center"/>
    </xf>
    <xf numFmtId="0" fontId="22" fillId="19" borderId="61" xfId="56" applyFont="1" applyFill="1" applyBorder="1" applyAlignment="1">
      <alignment horizontal="center" vertical="center"/>
    </xf>
    <xf numFmtId="0" fontId="22" fillId="19" borderId="62" xfId="56" applyFont="1" applyFill="1" applyBorder="1" applyAlignment="1">
      <alignment horizontal="center" vertical="center"/>
    </xf>
    <xf numFmtId="0" fontId="22" fillId="19" borderId="34" xfId="56" applyFont="1" applyFill="1" applyBorder="1" applyAlignment="1">
      <alignment horizontal="center" vertical="center"/>
    </xf>
    <xf numFmtId="0" fontId="22" fillId="19" borderId="65" xfId="56" applyFont="1" applyFill="1" applyBorder="1" applyAlignment="1">
      <alignment horizontal="center" vertical="center"/>
    </xf>
    <xf numFmtId="0" fontId="22" fillId="19" borderId="67" xfId="56" applyFont="1" applyFill="1" applyBorder="1" applyAlignment="1">
      <alignment horizontal="center" vertical="center"/>
    </xf>
    <xf numFmtId="0" fontId="22" fillId="19" borderId="68" xfId="56" applyFont="1" applyFill="1" applyBorder="1" applyAlignment="1">
      <alignment horizontal="center" vertical="center"/>
    </xf>
    <xf numFmtId="3" fontId="22" fillId="19" borderId="19" xfId="51" applyNumberFormat="1" applyFont="1" applyFill="1" applyBorder="1" applyAlignment="1">
      <alignment horizontal="center" vertical="center" wrapText="1"/>
    </xf>
    <xf numFmtId="0" fontId="23" fillId="0" borderId="40" xfId="51" applyFont="1" applyBorder="1" applyAlignment="1">
      <alignment horizontal="center" vertical="top" wrapText="1"/>
    </xf>
    <xf numFmtId="0" fontId="23" fillId="0" borderId="30" xfId="51" applyFont="1" applyBorder="1" applyAlignment="1">
      <alignment horizontal="center" vertical="top" wrapText="1"/>
    </xf>
    <xf numFmtId="0" fontId="23" fillId="0" borderId="49" xfId="51" applyFont="1" applyBorder="1" applyAlignment="1">
      <alignment horizontal="center" vertical="top" wrapText="1"/>
    </xf>
    <xf numFmtId="0" fontId="23" fillId="0" borderId="80" xfId="51" applyFont="1" applyBorder="1" applyAlignment="1">
      <alignment horizontal="center" vertical="top" wrapText="1"/>
    </xf>
    <xf numFmtId="0" fontId="22" fillId="0" borderId="58" xfId="51" applyFont="1" applyBorder="1" applyAlignment="1">
      <alignment horizontal="left" vertical="center" wrapText="1"/>
    </xf>
    <xf numFmtId="0" fontId="22" fillId="0" borderId="59" xfId="51" applyFont="1" applyBorder="1" applyAlignment="1">
      <alignment horizontal="left" vertical="center" wrapText="1"/>
    </xf>
    <xf numFmtId="2" fontId="23" fillId="0" borderId="59" xfId="56" applyNumberFormat="1" applyFont="1" applyBorder="1" applyAlignment="1">
      <alignment horizontal="center" vertical="center"/>
    </xf>
    <xf numFmtId="2" fontId="23" fillId="0" borderId="55" xfId="56" applyNumberFormat="1" applyFont="1" applyBorder="1" applyAlignment="1">
      <alignment horizontal="center" vertical="center"/>
    </xf>
    <xf numFmtId="2" fontId="22" fillId="0" borderId="58" xfId="56" applyNumberFormat="1" applyFont="1" applyBorder="1" applyAlignment="1">
      <alignment horizontal="center" vertical="center"/>
    </xf>
    <xf numFmtId="2" fontId="22" fillId="0" borderId="60" xfId="56" applyNumberFormat="1" applyFont="1" applyBorder="1" applyAlignment="1">
      <alignment horizontal="center" vertical="center"/>
    </xf>
    <xf numFmtId="0" fontId="39" fillId="17" borderId="37" xfId="51" applyFont="1" applyFill="1" applyBorder="1" applyAlignment="1">
      <alignment horizontal="left" vertical="center" wrapText="1"/>
    </xf>
    <xf numFmtId="0" fontId="39" fillId="17" borderId="34" xfId="51" applyFont="1" applyFill="1" applyBorder="1" applyAlignment="1">
      <alignment horizontal="left" vertical="center" wrapText="1"/>
    </xf>
    <xf numFmtId="0" fontId="39" fillId="17" borderId="65" xfId="51" applyFont="1" applyFill="1" applyBorder="1" applyAlignment="1">
      <alignment horizontal="left" vertical="center" wrapText="1"/>
    </xf>
    <xf numFmtId="0" fontId="39" fillId="17" borderId="43" xfId="51" applyFont="1" applyFill="1" applyBorder="1" applyAlignment="1">
      <alignment horizontal="left" vertical="center" wrapText="1"/>
    </xf>
    <xf numFmtId="0" fontId="39" fillId="17" borderId="0" xfId="51" applyFont="1" applyFill="1" applyAlignment="1">
      <alignment horizontal="left" vertical="center" wrapText="1"/>
    </xf>
    <xf numFmtId="0" fontId="39" fillId="17" borderId="26" xfId="51" applyFont="1" applyFill="1" applyBorder="1" applyAlignment="1">
      <alignment horizontal="left" vertical="center" wrapText="1"/>
    </xf>
    <xf numFmtId="0" fontId="0" fillId="21" borderId="13" xfId="0" applyFill="1" applyBorder="1" applyAlignment="1" applyProtection="1">
      <alignment horizontal="left" vertical="top" wrapText="1"/>
      <protection locked="0"/>
    </xf>
    <xf numFmtId="0" fontId="0" fillId="21" borderId="44" xfId="0" applyFill="1" applyBorder="1" applyAlignment="1" applyProtection="1">
      <alignment horizontal="left" vertical="top" wrapText="1"/>
      <protection locked="0"/>
    </xf>
    <xf numFmtId="0" fontId="0" fillId="21" borderId="27" xfId="0" applyFill="1" applyBorder="1" applyAlignment="1" applyProtection="1">
      <alignment horizontal="left" vertical="top" wrapText="1"/>
      <protection locked="0"/>
    </xf>
    <xf numFmtId="0" fontId="32" fillId="26" borderId="36" xfId="0" applyFont="1" applyFill="1" applyBorder="1" applyAlignment="1">
      <alignment horizontal="center" vertical="center"/>
    </xf>
    <xf numFmtId="0" fontId="55" fillId="26" borderId="36" xfId="0" applyFont="1" applyFill="1" applyBorder="1" applyAlignment="1">
      <alignment horizontal="left" vertical="top" wrapText="1"/>
    </xf>
    <xf numFmtId="0" fontId="0" fillId="21" borderId="38" xfId="0" applyFill="1" applyBorder="1" applyAlignment="1" applyProtection="1">
      <alignment horizontal="left" vertical="top" wrapText="1"/>
      <protection locked="0"/>
    </xf>
    <xf numFmtId="0" fontId="23" fillId="0" borderId="10" xfId="56" applyFont="1" applyBorder="1" applyAlignment="1">
      <alignment horizontal="left" vertical="center"/>
    </xf>
    <xf numFmtId="2" fontId="23" fillId="0" borderId="10" xfId="56" applyNumberFormat="1" applyFont="1" applyBorder="1" applyAlignment="1">
      <alignment horizontal="center" vertical="center"/>
    </xf>
    <xf numFmtId="2" fontId="23" fillId="0" borderId="14" xfId="56" applyNumberFormat="1" applyFont="1" applyBorder="1" applyAlignment="1">
      <alignment horizontal="center" vertical="center"/>
    </xf>
    <xf numFmtId="2" fontId="23" fillId="0" borderId="15" xfId="56" applyNumberFormat="1" applyFont="1" applyBorder="1" applyAlignment="1">
      <alignment horizontal="center" vertical="center"/>
    </xf>
    <xf numFmtId="2" fontId="23" fillId="0" borderId="16" xfId="56" applyNumberFormat="1" applyFont="1" applyBorder="1" applyAlignment="1">
      <alignment horizontal="center" vertical="center"/>
    </xf>
    <xf numFmtId="0" fontId="23" fillId="0" borderId="32" xfId="56" applyFont="1" applyBorder="1" applyAlignment="1">
      <alignment horizontal="left" vertical="center" wrapText="1"/>
    </xf>
    <xf numFmtId="2" fontId="23" fillId="0" borderId="13" xfId="56" applyNumberFormat="1" applyFont="1" applyBorder="1" applyAlignment="1">
      <alignment horizontal="center" vertical="center"/>
    </xf>
    <xf numFmtId="2" fontId="23" fillId="0" borderId="27" xfId="56" applyNumberFormat="1" applyFont="1" applyBorder="1" applyAlignment="1">
      <alignment horizontal="center" vertical="center"/>
    </xf>
    <xf numFmtId="2" fontId="23" fillId="0" borderId="44" xfId="56" applyNumberFormat="1" applyFont="1" applyBorder="1" applyAlignment="1">
      <alignment horizontal="center" vertical="center"/>
    </xf>
    <xf numFmtId="2" fontId="23" fillId="0" borderId="25" xfId="56" applyNumberFormat="1" applyFont="1" applyBorder="1" applyAlignment="1">
      <alignment horizontal="center" vertical="center"/>
    </xf>
    <xf numFmtId="2" fontId="23" fillId="0" borderId="24" xfId="56" applyNumberFormat="1" applyFont="1" applyBorder="1" applyAlignment="1">
      <alignment horizontal="center" vertical="center"/>
    </xf>
    <xf numFmtId="168" fontId="22" fillId="0" borderId="0" xfId="53" applyNumberFormat="1" applyFont="1" applyFill="1" applyBorder="1" applyAlignment="1" applyProtection="1">
      <alignment horizontal="center" vertical="center"/>
    </xf>
    <xf numFmtId="0" fontId="39" fillId="17" borderId="18" xfId="51" applyFont="1" applyFill="1" applyBorder="1" applyAlignment="1">
      <alignment horizontal="left" vertical="center" wrapText="1"/>
    </xf>
    <xf numFmtId="0" fontId="39" fillId="17" borderId="11" xfId="51" applyFont="1" applyFill="1" applyBorder="1" applyAlignment="1">
      <alignment horizontal="left" vertical="center" wrapText="1"/>
    </xf>
    <xf numFmtId="0" fontId="39" fillId="17" borderId="15" xfId="51" applyFont="1" applyFill="1" applyBorder="1" applyAlignment="1">
      <alignment horizontal="left" vertical="center" wrapText="1"/>
    </xf>
    <xf numFmtId="0" fontId="39" fillId="17" borderId="10" xfId="51" applyFont="1" applyFill="1" applyBorder="1" applyAlignment="1">
      <alignment horizontal="left" vertical="center" wrapText="1"/>
    </xf>
    <xf numFmtId="0" fontId="22" fillId="17" borderId="11" xfId="51" applyFont="1" applyFill="1" applyBorder="1" applyAlignment="1">
      <alignment horizontal="center" vertical="center" wrapText="1"/>
    </xf>
    <xf numFmtId="0" fontId="22" fillId="17" borderId="79" xfId="51" applyFont="1" applyFill="1" applyBorder="1" applyAlignment="1">
      <alignment horizontal="center" vertical="center" wrapText="1"/>
    </xf>
    <xf numFmtId="0" fontId="22" fillId="17" borderId="78" xfId="51" applyFont="1" applyFill="1" applyBorder="1" applyAlignment="1">
      <alignment horizontal="center" vertical="center" wrapText="1"/>
    </xf>
    <xf numFmtId="0" fontId="22" fillId="19" borderId="10" xfId="56" applyFont="1" applyFill="1" applyBorder="1" applyAlignment="1">
      <alignment horizontal="center" vertical="center" wrapText="1"/>
    </xf>
    <xf numFmtId="0" fontId="22" fillId="19" borderId="14" xfId="56" applyFont="1" applyFill="1" applyBorder="1" applyAlignment="1">
      <alignment horizontal="center" vertical="center" wrapText="1"/>
    </xf>
    <xf numFmtId="0" fontId="22" fillId="19" borderId="18" xfId="56" applyFont="1" applyFill="1" applyBorder="1" applyAlignment="1">
      <alignment horizontal="center" vertical="center" wrapText="1"/>
    </xf>
    <xf numFmtId="0" fontId="22" fillId="19" borderId="19" xfId="56" applyFont="1" applyFill="1" applyBorder="1" applyAlignment="1">
      <alignment horizontal="center" vertical="center" wrapText="1"/>
    </xf>
    <xf numFmtId="0" fontId="23" fillId="0" borderId="25" xfId="51" applyFont="1" applyBorder="1" applyAlignment="1">
      <alignment horizontal="left" vertical="top" wrapText="1"/>
    </xf>
    <xf numFmtId="0" fontId="23" fillId="0" borderId="32" xfId="51" applyFont="1" applyBorder="1" applyAlignment="1">
      <alignment horizontal="left" vertical="top" wrapText="1"/>
    </xf>
    <xf numFmtId="44" fontId="23" fillId="0" borderId="32" xfId="67" applyFont="1" applyBorder="1" applyAlignment="1" applyProtection="1">
      <alignment horizontal="center" vertical="center"/>
    </xf>
    <xf numFmtId="44" fontId="23" fillId="0" borderId="28" xfId="67" applyFont="1" applyBorder="1" applyAlignment="1" applyProtection="1">
      <alignment horizontal="center" vertical="center"/>
    </xf>
    <xf numFmtId="44" fontId="23" fillId="0" borderId="25" xfId="67" applyFont="1" applyBorder="1" applyAlignment="1" applyProtection="1">
      <alignment horizontal="center" vertical="center"/>
    </xf>
    <xf numFmtId="44" fontId="23" fillId="0" borderId="24" xfId="67" applyFont="1" applyBorder="1" applyAlignment="1" applyProtection="1">
      <alignment horizontal="center" vertical="center"/>
    </xf>
    <xf numFmtId="44" fontId="23" fillId="0" borderId="0" xfId="67" applyFont="1" applyFill="1" applyBorder="1" applyAlignment="1" applyProtection="1">
      <alignment horizontal="center" vertical="center"/>
    </xf>
    <xf numFmtId="0" fontId="22" fillId="0" borderId="58" xfId="51" applyFont="1" applyBorder="1" applyAlignment="1">
      <alignment vertical="center" wrapText="1"/>
    </xf>
    <xf numFmtId="0" fontId="22" fillId="0" borderId="59" xfId="51" applyFont="1" applyBorder="1" applyAlignment="1">
      <alignment vertical="center" wrapText="1"/>
    </xf>
    <xf numFmtId="10" fontId="22" fillId="0" borderId="59" xfId="53" applyNumberFormat="1" applyFont="1" applyBorder="1" applyAlignment="1" applyProtection="1">
      <alignment horizontal="center" vertical="center"/>
    </xf>
    <xf numFmtId="10" fontId="22" fillId="0" borderId="55" xfId="53" applyNumberFormat="1" applyFont="1" applyBorder="1" applyAlignment="1" applyProtection="1">
      <alignment horizontal="center" vertical="center"/>
    </xf>
    <xf numFmtId="10" fontId="22" fillId="0" borderId="83" xfId="53" applyNumberFormat="1" applyFont="1" applyBorder="1" applyAlignment="1" applyProtection="1">
      <alignment horizontal="center" vertical="center"/>
    </xf>
    <xf numFmtId="10" fontId="22" fillId="0" borderId="79" xfId="53" applyNumberFormat="1" applyFont="1" applyBorder="1" applyAlignment="1" applyProtection="1">
      <alignment horizontal="center" vertical="center"/>
    </xf>
    <xf numFmtId="10" fontId="22" fillId="0" borderId="78" xfId="53" applyNumberFormat="1" applyFont="1" applyBorder="1" applyAlignment="1" applyProtection="1">
      <alignment horizontal="center" vertical="center"/>
    </xf>
    <xf numFmtId="44" fontId="23" fillId="0" borderId="12" xfId="67" applyFont="1" applyFill="1" applyBorder="1" applyAlignment="1" applyProtection="1">
      <alignment horizontal="center" vertical="center"/>
    </xf>
    <xf numFmtId="44" fontId="23" fillId="0" borderId="20" xfId="67" applyFont="1" applyFill="1" applyBorder="1" applyAlignment="1" applyProtection="1">
      <alignment horizontal="center" vertical="center"/>
    </xf>
    <xf numFmtId="44" fontId="23" fillId="0" borderId="23" xfId="67" applyFont="1" applyFill="1" applyBorder="1" applyAlignment="1" applyProtection="1">
      <alignment horizontal="center" vertical="center"/>
    </xf>
    <xf numFmtId="0" fontId="23" fillId="0" borderId="52" xfId="51" applyFont="1" applyBorder="1" applyAlignment="1">
      <alignment horizontal="left" vertical="top" wrapText="1"/>
    </xf>
    <xf numFmtId="0" fontId="23" fillId="0" borderId="53" xfId="51" applyFont="1" applyBorder="1" applyAlignment="1">
      <alignment horizontal="left" vertical="top" wrapText="1"/>
    </xf>
    <xf numFmtId="0" fontId="23" fillId="0" borderId="15" xfId="51" applyFont="1" applyBorder="1" applyAlignment="1">
      <alignment horizontal="left" vertical="top" wrapText="1"/>
    </xf>
    <xf numFmtId="0" fontId="23" fillId="0" borderId="10" xfId="51" applyFont="1" applyBorder="1" applyAlignment="1">
      <alignment horizontal="left" vertical="top" wrapText="1"/>
    </xf>
    <xf numFmtId="44" fontId="23" fillId="0" borderId="14" xfId="67" applyFont="1" applyBorder="1" applyAlignment="1" applyProtection="1">
      <alignment horizontal="center" vertical="center"/>
    </xf>
    <xf numFmtId="44" fontId="23" fillId="0" borderId="15" xfId="67" applyFont="1" applyBorder="1" applyAlignment="1" applyProtection="1">
      <alignment horizontal="center" vertical="center"/>
    </xf>
    <xf numFmtId="44" fontId="23" fillId="0" borderId="16" xfId="67" applyFont="1" applyBorder="1" applyAlignment="1" applyProtection="1">
      <alignment horizontal="center" vertical="center"/>
    </xf>
    <xf numFmtId="0" fontId="22" fillId="17" borderId="11" xfId="56" applyFont="1" applyFill="1" applyBorder="1" applyAlignment="1">
      <alignment horizontal="center" vertical="center" wrapText="1"/>
    </xf>
    <xf numFmtId="0" fontId="22" fillId="17" borderId="17" xfId="56" applyFont="1" applyFill="1" applyBorder="1" applyAlignment="1">
      <alignment horizontal="center" vertical="center" wrapText="1"/>
    </xf>
    <xf numFmtId="0" fontId="22" fillId="17" borderId="18" xfId="56" applyFont="1" applyFill="1" applyBorder="1" applyAlignment="1">
      <alignment horizontal="center" vertical="center"/>
    </xf>
    <xf numFmtId="0" fontId="22" fillId="17" borderId="11" xfId="56" applyFont="1" applyFill="1" applyBorder="1" applyAlignment="1">
      <alignment horizontal="center" vertical="center"/>
    </xf>
    <xf numFmtId="0" fontId="22" fillId="17" borderId="19" xfId="56" applyFont="1" applyFill="1" applyBorder="1" applyAlignment="1">
      <alignment horizontal="center" vertical="center"/>
    </xf>
    <xf numFmtId="0" fontId="22" fillId="0" borderId="0" xfId="56" applyFont="1" applyAlignment="1">
      <alignment horizontal="center" vertical="center"/>
    </xf>
    <xf numFmtId="44" fontId="23" fillId="0" borderId="53" xfId="67" applyFont="1" applyFill="1" applyBorder="1" applyAlignment="1" applyProtection="1">
      <alignment horizontal="center" vertical="center"/>
    </xf>
    <xf numFmtId="0" fontId="23" fillId="0" borderId="25" xfId="51" applyFont="1" applyBorder="1" applyAlignment="1">
      <alignment vertical="top" wrapText="1"/>
    </xf>
    <xf numFmtId="0" fontId="23" fillId="0" borderId="32" xfId="51" applyFont="1" applyBorder="1" applyAlignment="1">
      <alignment vertical="top" wrapText="1"/>
    </xf>
    <xf numFmtId="44" fontId="23" fillId="0" borderId="32" xfId="67" applyFont="1" applyFill="1" applyBorder="1" applyAlignment="1" applyProtection="1">
      <alignment horizontal="center" vertical="center"/>
    </xf>
    <xf numFmtId="44" fontId="23" fillId="26" borderId="32" xfId="67" applyFont="1" applyFill="1" applyBorder="1" applyAlignment="1" applyProtection="1">
      <alignment horizontal="center" vertical="center"/>
    </xf>
    <xf numFmtId="44" fontId="23" fillId="26" borderId="28" xfId="67" applyFont="1" applyFill="1" applyBorder="1" applyAlignment="1" applyProtection="1">
      <alignment horizontal="center" vertical="center"/>
    </xf>
    <xf numFmtId="44" fontId="23" fillId="0" borderId="40" xfId="67" applyFont="1" applyFill="1" applyBorder="1" applyAlignment="1" applyProtection="1">
      <alignment horizontal="center" vertical="center"/>
    </xf>
    <xf numFmtId="44" fontId="23" fillId="0" borderId="82" xfId="67" applyFont="1" applyFill="1" applyBorder="1" applyAlignment="1" applyProtection="1">
      <alignment horizontal="center" vertical="center"/>
    </xf>
    <xf numFmtId="0" fontId="23" fillId="0" borderId="0" xfId="56" applyFont="1" applyAlignment="1">
      <alignment horizontal="center"/>
    </xf>
    <xf numFmtId="44" fontId="23" fillId="0" borderId="52" xfId="67" applyFont="1" applyFill="1" applyBorder="1" applyAlignment="1" applyProtection="1">
      <alignment horizontal="center" vertical="center"/>
    </xf>
    <xf numFmtId="44" fontId="23" fillId="0" borderId="56" xfId="67" applyFont="1" applyFill="1" applyBorder="1" applyAlignment="1" applyProtection="1">
      <alignment horizontal="center" vertical="center"/>
    </xf>
    <xf numFmtId="44" fontId="23" fillId="0" borderId="33" xfId="67" applyFont="1" applyFill="1" applyBorder="1" applyAlignment="1" applyProtection="1">
      <alignment horizontal="center" vertical="center"/>
    </xf>
    <xf numFmtId="44" fontId="23" fillId="0" borderId="36" xfId="67" applyFont="1" applyFill="1" applyBorder="1" applyAlignment="1" applyProtection="1">
      <alignment horizontal="center" vertical="center"/>
    </xf>
    <xf numFmtId="0" fontId="39" fillId="17" borderId="57" xfId="51" applyFont="1" applyFill="1" applyBorder="1" applyAlignment="1">
      <alignment horizontal="left" vertical="center" wrapText="1"/>
    </xf>
    <xf numFmtId="0" fontId="22" fillId="19" borderId="45" xfId="56" applyFont="1" applyFill="1" applyBorder="1" applyAlignment="1">
      <alignment horizontal="center" vertical="center" wrapText="1"/>
    </xf>
    <xf numFmtId="0" fontId="22" fillId="19" borderId="34" xfId="56" applyFont="1" applyFill="1" applyBorder="1" applyAlignment="1">
      <alignment horizontal="center" vertical="center" wrapText="1"/>
    </xf>
    <xf numFmtId="0" fontId="22" fillId="0" borderId="0" xfId="56" applyFont="1" applyAlignment="1">
      <alignment horizontal="center" vertical="center" wrapText="1"/>
    </xf>
    <xf numFmtId="0" fontId="22" fillId="0" borderId="0" xfId="51" applyFont="1" applyAlignment="1">
      <alignment horizontal="center" vertical="center" wrapText="1"/>
    </xf>
    <xf numFmtId="0" fontId="39" fillId="19" borderId="52" xfId="56" applyFont="1" applyFill="1" applyBorder="1" applyAlignment="1">
      <alignment horizontal="left" vertical="center"/>
    </xf>
    <xf numFmtId="0" fontId="39" fillId="19" borderId="53" xfId="56" applyFont="1" applyFill="1" applyBorder="1" applyAlignment="1">
      <alignment horizontal="left" vertical="center"/>
    </xf>
    <xf numFmtId="0" fontId="39" fillId="19" borderId="54" xfId="56" applyFont="1" applyFill="1" applyBorder="1" applyAlignment="1">
      <alignment horizontal="left" vertical="center"/>
    </xf>
    <xf numFmtId="0" fontId="39" fillId="22" borderId="55" xfId="56" applyFont="1" applyFill="1" applyBorder="1" applyAlignment="1">
      <alignment horizontal="center" vertical="center"/>
    </xf>
    <xf numFmtId="0" fontId="39" fillId="22" borderId="53" xfId="56" applyFont="1" applyFill="1" applyBorder="1" applyAlignment="1">
      <alignment horizontal="center" vertical="center"/>
    </xf>
    <xf numFmtId="0" fontId="39" fillId="22" borderId="56" xfId="56" applyFont="1" applyFill="1" applyBorder="1" applyAlignment="1">
      <alignment horizontal="center" vertical="center"/>
    </xf>
    <xf numFmtId="0" fontId="45" fillId="23" borderId="52" xfId="0" applyFont="1" applyFill="1" applyBorder="1" applyAlignment="1">
      <alignment horizontal="left" vertical="center" wrapText="1"/>
    </xf>
    <xf numFmtId="0" fontId="45" fillId="23" borderId="53" xfId="0" applyFont="1" applyFill="1" applyBorder="1" applyAlignment="1">
      <alignment horizontal="left" vertical="center" wrapText="1"/>
    </xf>
    <xf numFmtId="0" fontId="45" fillId="23" borderId="56" xfId="0" applyFont="1" applyFill="1" applyBorder="1" applyAlignment="1">
      <alignment horizontal="left" vertical="center" wrapText="1"/>
    </xf>
    <xf numFmtId="0" fontId="52" fillId="27" borderId="37" xfId="51" applyFont="1" applyFill="1" applyBorder="1" applyAlignment="1">
      <alignment horizontal="left" vertical="center" wrapText="1"/>
    </xf>
    <xf numFmtId="0" fontId="52" fillId="27" borderId="34" xfId="51" applyFont="1" applyFill="1" applyBorder="1" applyAlignment="1">
      <alignment horizontal="left" vertical="center" wrapText="1"/>
    </xf>
    <xf numFmtId="0" fontId="52" fillId="27" borderId="49" xfId="51" applyFont="1" applyFill="1" applyBorder="1" applyAlignment="1">
      <alignment horizontal="left" vertical="center" wrapText="1"/>
    </xf>
    <xf numFmtId="0" fontId="52" fillId="27" borderId="50" xfId="51" applyFont="1" applyFill="1" applyBorder="1" applyAlignment="1">
      <alignment horizontal="left" vertical="center" wrapText="1"/>
    </xf>
    <xf numFmtId="0" fontId="39" fillId="19" borderId="35" xfId="56" applyFont="1" applyFill="1" applyBorder="1" applyAlignment="1">
      <alignment horizontal="center" vertical="center" wrapText="1"/>
    </xf>
    <xf numFmtId="0" fontId="39" fillId="19" borderId="41" xfId="56" applyFont="1" applyFill="1" applyBorder="1" applyAlignment="1">
      <alignment horizontal="center" vertical="center" wrapText="1"/>
    </xf>
    <xf numFmtId="0" fontId="39" fillId="19" borderId="42" xfId="56" applyFont="1" applyFill="1" applyBorder="1" applyAlignment="1">
      <alignment horizontal="center" vertical="center" wrapText="1"/>
    </xf>
    <xf numFmtId="44" fontId="39" fillId="22" borderId="22" xfId="0" applyNumberFormat="1" applyFont="1" applyFill="1" applyBorder="1" applyAlignment="1">
      <alignment horizontal="center" vertical="center" wrapText="1"/>
    </xf>
    <xf numFmtId="44" fontId="39" fillId="22" borderId="44" xfId="0" applyNumberFormat="1" applyFont="1" applyFill="1" applyBorder="1" applyAlignment="1">
      <alignment horizontal="center" vertical="center" wrapText="1"/>
    </xf>
    <xf numFmtId="44" fontId="39" fillId="22" borderId="38" xfId="0" applyNumberFormat="1" applyFont="1" applyFill="1" applyBorder="1" applyAlignment="1">
      <alignment horizontal="center" vertical="center" wrapText="1"/>
    </xf>
    <xf numFmtId="44" fontId="45" fillId="22" borderId="44" xfId="0" applyNumberFormat="1" applyFont="1" applyFill="1" applyBorder="1" applyAlignment="1">
      <alignment horizontal="center" vertical="center" wrapText="1"/>
    </xf>
    <xf numFmtId="10" fontId="45" fillId="22" borderId="22" xfId="0" applyNumberFormat="1" applyFont="1" applyFill="1" applyBorder="1" applyAlignment="1">
      <alignment horizontal="center" vertical="center" wrapText="1"/>
    </xf>
    <xf numFmtId="10" fontId="45" fillId="22" borderId="44" xfId="0" applyNumberFormat="1" applyFont="1" applyFill="1" applyBorder="1" applyAlignment="1">
      <alignment horizontal="center" vertical="center" wrapText="1"/>
    </xf>
    <xf numFmtId="10" fontId="45" fillId="22" borderId="38" xfId="0" applyNumberFormat="1" applyFont="1" applyFill="1" applyBorder="1" applyAlignment="1">
      <alignment horizontal="center" vertical="center" wrapText="1"/>
    </xf>
    <xf numFmtId="167" fontId="31" fillId="19" borderId="65" xfId="56" applyNumberFormat="1" applyFont="1" applyFill="1" applyBorder="1" applyAlignment="1">
      <alignment horizontal="center" vertical="center" wrapText="1"/>
    </xf>
    <xf numFmtId="167" fontId="31" fillId="19" borderId="68" xfId="56" applyNumberFormat="1" applyFont="1" applyFill="1" applyBorder="1" applyAlignment="1">
      <alignment horizontal="center" vertical="center" wrapText="1"/>
    </xf>
    <xf numFmtId="0" fontId="22" fillId="17" borderId="52" xfId="56" applyFont="1" applyFill="1" applyBorder="1" applyAlignment="1">
      <alignment horizontal="center" vertical="center" wrapText="1"/>
    </xf>
    <xf numFmtId="0" fontId="22" fillId="17" borderId="53" xfId="56" applyFont="1" applyFill="1" applyBorder="1" applyAlignment="1">
      <alignment horizontal="center" vertical="center" wrapText="1"/>
    </xf>
    <xf numFmtId="0" fontId="22" fillId="17" borderId="56" xfId="56" applyFont="1" applyFill="1" applyBorder="1" applyAlignment="1">
      <alignment horizontal="center" vertical="center" wrapText="1"/>
    </xf>
    <xf numFmtId="0" fontId="22" fillId="17" borderId="39" xfId="56" applyFont="1" applyFill="1" applyBorder="1" applyAlignment="1">
      <alignment horizontal="center" vertical="center" wrapText="1"/>
    </xf>
    <xf numFmtId="0" fontId="22" fillId="17" borderId="19" xfId="56" applyFont="1" applyFill="1" applyBorder="1" applyAlignment="1">
      <alignment horizontal="center" vertical="center" wrapText="1"/>
    </xf>
    <xf numFmtId="0" fontId="22" fillId="0" borderId="17" xfId="56" applyFont="1" applyBorder="1" applyAlignment="1">
      <alignment horizontal="center" vertical="center" wrapText="1"/>
    </xf>
    <xf numFmtId="0" fontId="22" fillId="0" borderId="39" xfId="56" applyFont="1" applyBorder="1" applyAlignment="1">
      <alignment horizontal="center" vertical="center" wrapText="1"/>
    </xf>
    <xf numFmtId="49" fontId="23" fillId="21" borderId="14" xfId="56" applyNumberFormat="1" applyFont="1" applyFill="1" applyBorder="1" applyAlignment="1" applyProtection="1">
      <alignment horizontal="left" vertical="top" wrapText="1"/>
      <protection locked="0"/>
    </xf>
    <xf numFmtId="49" fontId="23" fillId="21" borderId="21" xfId="56" applyNumberFormat="1" applyFont="1" applyFill="1" applyBorder="1" applyAlignment="1" applyProtection="1">
      <alignment horizontal="left" vertical="top" wrapText="1"/>
      <protection locked="0"/>
    </xf>
    <xf numFmtId="49" fontId="23" fillId="21" borderId="13" xfId="56" applyNumberFormat="1" applyFont="1" applyFill="1" applyBorder="1" applyAlignment="1" applyProtection="1">
      <alignment horizontal="left" vertical="top" wrapText="1"/>
      <protection locked="0"/>
    </xf>
    <xf numFmtId="49" fontId="23" fillId="21" borderId="27" xfId="56" applyNumberFormat="1" applyFont="1" applyFill="1" applyBorder="1" applyAlignment="1" applyProtection="1">
      <alignment horizontal="left" vertical="top" wrapText="1"/>
      <protection locked="0"/>
    </xf>
    <xf numFmtId="0" fontId="22" fillId="18" borderId="52" xfId="56" applyFont="1" applyFill="1" applyBorder="1" applyAlignment="1">
      <alignment horizontal="center" vertical="center" wrapText="1"/>
    </xf>
    <xf numFmtId="0" fontId="22" fillId="18" borderId="53" xfId="56" applyFont="1" applyFill="1" applyBorder="1" applyAlignment="1">
      <alignment horizontal="center" vertical="center" wrapText="1"/>
    </xf>
    <xf numFmtId="0" fontId="22" fillId="18" borderId="54" xfId="56" applyFont="1" applyFill="1" applyBorder="1" applyAlignment="1">
      <alignment horizontal="center" vertical="center" wrapText="1"/>
    </xf>
    <xf numFmtId="44" fontId="22" fillId="18" borderId="74" xfId="56" applyNumberFormat="1" applyFont="1" applyFill="1" applyBorder="1" applyAlignment="1">
      <alignment horizontal="right" vertical="center" wrapText="1"/>
    </xf>
    <xf numFmtId="44" fontId="22" fillId="18" borderId="75" xfId="56" applyNumberFormat="1" applyFont="1" applyFill="1" applyBorder="1" applyAlignment="1">
      <alignment horizontal="right" vertical="center" wrapText="1"/>
    </xf>
    <xf numFmtId="44" fontId="22" fillId="0" borderId="10" xfId="67" applyFont="1" applyBorder="1" applyAlignment="1" applyProtection="1">
      <alignment horizontal="center" vertical="center" wrapText="1"/>
    </xf>
    <xf numFmtId="44" fontId="22" fillId="0" borderId="20" xfId="67" applyFont="1" applyBorder="1" applyAlignment="1" applyProtection="1">
      <alignment horizontal="center" vertical="center" wrapText="1"/>
    </xf>
    <xf numFmtId="44" fontId="23" fillId="23" borderId="69" xfId="56" applyNumberFormat="1" applyFont="1" applyFill="1" applyBorder="1" applyAlignment="1">
      <alignment horizontal="center" vertical="top" wrapText="1"/>
    </xf>
    <xf numFmtId="44" fontId="23" fillId="23" borderId="70" xfId="56" applyNumberFormat="1" applyFont="1" applyFill="1" applyBorder="1" applyAlignment="1">
      <alignment horizontal="center" vertical="top" wrapText="1"/>
    </xf>
    <xf numFmtId="44" fontId="23" fillId="23" borderId="71" xfId="56" applyNumberFormat="1" applyFont="1" applyFill="1" applyBorder="1" applyAlignment="1">
      <alignment horizontal="center" vertical="top" wrapText="1"/>
    </xf>
    <xf numFmtId="49" fontId="22" fillId="18" borderId="11" xfId="56" applyNumberFormat="1" applyFont="1" applyFill="1" applyBorder="1" applyAlignment="1">
      <alignment horizontal="center" vertical="center" wrapText="1"/>
    </xf>
    <xf numFmtId="49" fontId="22" fillId="18" borderId="19" xfId="56" applyNumberFormat="1" applyFont="1" applyFill="1" applyBorder="1" applyAlignment="1">
      <alignment horizontal="center" vertical="center" wrapText="1"/>
    </xf>
    <xf numFmtId="44" fontId="26" fillId="21" borderId="10" xfId="67" applyFont="1" applyFill="1" applyBorder="1" applyAlignment="1" applyProtection="1">
      <alignment horizontal="center" vertical="center"/>
      <protection locked="0"/>
    </xf>
    <xf numFmtId="44" fontId="26" fillId="21" borderId="16" xfId="67" applyFont="1" applyFill="1" applyBorder="1" applyAlignment="1" applyProtection="1">
      <alignment horizontal="center" vertical="center"/>
      <protection locked="0"/>
    </xf>
    <xf numFmtId="44" fontId="26" fillId="21" borderId="20" xfId="67" applyFont="1" applyFill="1" applyBorder="1" applyAlignment="1" applyProtection="1">
      <alignment horizontal="center" vertical="center"/>
      <protection locked="0"/>
    </xf>
    <xf numFmtId="44" fontId="26" fillId="21" borderId="23" xfId="67" applyFont="1" applyFill="1" applyBorder="1" applyAlignment="1" applyProtection="1">
      <alignment horizontal="center" vertical="center"/>
      <protection locked="0"/>
    </xf>
    <xf numFmtId="44" fontId="22" fillId="0" borderId="16" xfId="67" applyFont="1" applyBorder="1" applyAlignment="1" applyProtection="1">
      <alignment horizontal="center" vertical="center" wrapText="1"/>
    </xf>
    <xf numFmtId="44" fontId="22" fillId="0" borderId="23" xfId="67" applyFont="1" applyBorder="1" applyAlignment="1" applyProtection="1">
      <alignment horizontal="center" vertical="center" wrapText="1"/>
    </xf>
    <xf numFmtId="0" fontId="22" fillId="19" borderId="18" xfId="56" applyFont="1" applyFill="1" applyBorder="1" applyAlignment="1">
      <alignment horizontal="center" vertical="center"/>
    </xf>
    <xf numFmtId="0" fontId="22" fillId="19" borderId="11" xfId="56" applyFont="1" applyFill="1" applyBorder="1" applyAlignment="1">
      <alignment horizontal="center" vertical="center"/>
    </xf>
    <xf numFmtId="0" fontId="22" fillId="19" borderId="11" xfId="56" applyFont="1" applyFill="1" applyBorder="1" applyAlignment="1">
      <alignment horizontal="center" vertical="center" wrapText="1"/>
    </xf>
    <xf numFmtId="49" fontId="56" fillId="21" borderId="15" xfId="56" applyNumberFormat="1" applyFont="1" applyFill="1" applyBorder="1" applyAlignment="1" applyProtection="1">
      <alignment horizontal="left" vertical="top" wrapText="1"/>
      <protection locked="0"/>
    </xf>
    <xf numFmtId="49" fontId="56" fillId="21" borderId="10" xfId="56" applyNumberFormat="1" applyFont="1" applyFill="1" applyBorder="1" applyAlignment="1" applyProtection="1">
      <alignment horizontal="left" vertical="top" wrapText="1"/>
      <protection locked="0"/>
    </xf>
    <xf numFmtId="49" fontId="56" fillId="21" borderId="12" xfId="56" applyNumberFormat="1" applyFont="1" applyFill="1" applyBorder="1" applyAlignment="1" applyProtection="1">
      <alignment horizontal="left" vertical="top" wrapText="1"/>
      <protection locked="0"/>
    </xf>
    <xf numFmtId="49" fontId="56" fillId="21" borderId="20" xfId="56" applyNumberFormat="1" applyFont="1" applyFill="1" applyBorder="1" applyAlignment="1" applyProtection="1">
      <alignment horizontal="left" vertical="top" wrapText="1"/>
      <protection locked="0"/>
    </xf>
    <xf numFmtId="49" fontId="22" fillId="0" borderId="11" xfId="56" applyNumberFormat="1" applyFont="1" applyBorder="1" applyAlignment="1">
      <alignment horizontal="center" vertical="center" wrapText="1"/>
    </xf>
    <xf numFmtId="0" fontId="23" fillId="0" borderId="15" xfId="56" applyFont="1" applyBorder="1" applyAlignment="1">
      <alignment horizontal="left" vertical="top" wrapText="1"/>
    </xf>
    <xf numFmtId="0" fontId="23" fillId="0" borderId="10" xfId="56" applyFont="1" applyBorder="1" applyAlignment="1">
      <alignment horizontal="left" vertical="top" wrapText="1"/>
    </xf>
    <xf numFmtId="0" fontId="23" fillId="0" borderId="16" xfId="56" applyFont="1" applyBorder="1" applyAlignment="1">
      <alignment horizontal="left" vertical="top" wrapText="1"/>
    </xf>
    <xf numFmtId="0" fontId="22" fillId="23" borderId="18" xfId="56" applyFont="1" applyFill="1" applyBorder="1" applyAlignment="1">
      <alignment horizontal="left" vertical="top" wrapText="1"/>
    </xf>
    <xf numFmtId="0" fontId="23" fillId="23" borderId="11" xfId="56" applyFont="1" applyFill="1" applyBorder="1" applyAlignment="1">
      <alignment horizontal="left" vertical="top" wrapText="1"/>
    </xf>
    <xf numFmtId="0" fontId="23" fillId="23" borderId="17" xfId="56" applyFont="1" applyFill="1" applyBorder="1" applyAlignment="1">
      <alignment horizontal="left" vertical="top" wrapText="1"/>
    </xf>
    <xf numFmtId="0" fontId="22" fillId="23" borderId="64" xfId="56" applyFont="1" applyFill="1" applyBorder="1" applyAlignment="1">
      <alignment horizontal="left" vertical="top" wrapText="1"/>
    </xf>
    <xf numFmtId="0" fontId="23" fillId="23" borderId="63" xfId="56" applyFont="1" applyFill="1" applyBorder="1" applyAlignment="1">
      <alignment horizontal="left" vertical="top" wrapText="1"/>
    </xf>
    <xf numFmtId="0" fontId="23" fillId="23" borderId="61" xfId="56" applyFont="1" applyFill="1" applyBorder="1" applyAlignment="1">
      <alignment horizontal="left" vertical="top" wrapText="1"/>
    </xf>
    <xf numFmtId="0" fontId="23" fillId="23" borderId="15" xfId="56" applyFont="1" applyFill="1" applyBorder="1" applyAlignment="1">
      <alignment horizontal="left" vertical="top" wrapText="1"/>
    </xf>
    <xf numFmtId="0" fontId="23" fillId="23" borderId="10" xfId="56" applyFont="1" applyFill="1" applyBorder="1" applyAlignment="1">
      <alignment horizontal="left" vertical="top" wrapText="1"/>
    </xf>
    <xf numFmtId="0" fontId="23" fillId="23" borderId="14" xfId="56" applyFont="1" applyFill="1" applyBorder="1" applyAlignment="1">
      <alignment horizontal="left" vertical="top" wrapText="1"/>
    </xf>
    <xf numFmtId="0" fontId="23" fillId="23" borderId="12" xfId="56" applyFont="1" applyFill="1" applyBorder="1" applyAlignment="1">
      <alignment horizontal="left" vertical="top" wrapText="1"/>
    </xf>
    <xf numFmtId="0" fontId="23" fillId="23" borderId="20" xfId="56" applyFont="1" applyFill="1" applyBorder="1" applyAlignment="1">
      <alignment horizontal="left" vertical="top" wrapText="1"/>
    </xf>
    <xf numFmtId="0" fontId="23" fillId="23" borderId="13" xfId="56" applyFont="1" applyFill="1" applyBorder="1" applyAlignment="1">
      <alignment horizontal="left" vertical="top" wrapText="1"/>
    </xf>
    <xf numFmtId="44" fontId="22" fillId="0" borderId="72" xfId="67" applyFont="1" applyBorder="1" applyAlignment="1" applyProtection="1">
      <alignment horizontal="center" vertical="center" wrapText="1"/>
    </xf>
    <xf numFmtId="44" fontId="22" fillId="0" borderId="51" xfId="67" applyFont="1" applyBorder="1" applyAlignment="1" applyProtection="1">
      <alignment horizontal="center" vertical="center" wrapText="1"/>
    </xf>
    <xf numFmtId="49" fontId="23" fillId="21" borderId="20" xfId="56" applyNumberFormat="1" applyFont="1" applyFill="1" applyBorder="1" applyAlignment="1" applyProtection="1">
      <alignment horizontal="left" vertical="top" wrapText="1"/>
      <protection locked="0"/>
    </xf>
    <xf numFmtId="10" fontId="23" fillId="0" borderId="10" xfId="53" applyNumberFormat="1" applyFont="1" applyBorder="1" applyAlignment="1" applyProtection="1">
      <alignment horizontal="center" vertical="center" wrapText="1"/>
    </xf>
    <xf numFmtId="10" fontId="23" fillId="0" borderId="20" xfId="53" applyNumberFormat="1" applyFont="1" applyFill="1" applyBorder="1" applyAlignment="1" applyProtection="1">
      <alignment horizontal="center" vertical="center" wrapText="1"/>
    </xf>
    <xf numFmtId="16" fontId="22" fillId="23" borderId="18" xfId="56" applyNumberFormat="1" applyFont="1" applyFill="1" applyBorder="1" applyAlignment="1">
      <alignment horizontal="left" vertical="top" wrapText="1"/>
    </xf>
    <xf numFmtId="16" fontId="22" fillId="23" borderId="11" xfId="56" applyNumberFormat="1" applyFont="1" applyFill="1" applyBorder="1" applyAlignment="1">
      <alignment horizontal="left" vertical="top" wrapText="1"/>
    </xf>
    <xf numFmtId="16" fontId="22" fillId="23" borderId="17" xfId="56" applyNumberFormat="1" applyFont="1" applyFill="1" applyBorder="1" applyAlignment="1">
      <alignment horizontal="left" vertical="top" wrapText="1"/>
    </xf>
    <xf numFmtId="16" fontId="22" fillId="23" borderId="64" xfId="56" applyNumberFormat="1" applyFont="1" applyFill="1" applyBorder="1" applyAlignment="1">
      <alignment horizontal="left" vertical="top" wrapText="1"/>
    </xf>
    <xf numFmtId="16" fontId="22" fillId="23" borderId="63" xfId="56" applyNumberFormat="1" applyFont="1" applyFill="1" applyBorder="1" applyAlignment="1">
      <alignment horizontal="left" vertical="top" wrapText="1"/>
    </xf>
    <xf numFmtId="16" fontId="22" fillId="23" borderId="61" xfId="56" applyNumberFormat="1" applyFont="1" applyFill="1" applyBorder="1" applyAlignment="1">
      <alignment horizontal="left" vertical="top" wrapText="1"/>
    </xf>
    <xf numFmtId="16" fontId="22" fillId="23" borderId="15" xfId="56" applyNumberFormat="1" applyFont="1" applyFill="1" applyBorder="1" applyAlignment="1">
      <alignment horizontal="left" vertical="top" wrapText="1"/>
    </xf>
    <xf numFmtId="16" fontId="22" fillId="23" borderId="10" xfId="56" applyNumberFormat="1" applyFont="1" applyFill="1" applyBorder="1" applyAlignment="1">
      <alignment horizontal="left" vertical="top" wrapText="1"/>
    </xf>
    <xf numFmtId="16" fontId="22" fillId="23" borderId="14" xfId="56" applyNumberFormat="1" applyFont="1" applyFill="1" applyBorder="1" applyAlignment="1">
      <alignment horizontal="left" vertical="top" wrapText="1"/>
    </xf>
    <xf numFmtId="16" fontId="22" fillId="23" borderId="16" xfId="56" applyNumberFormat="1" applyFont="1" applyFill="1" applyBorder="1" applyAlignment="1">
      <alignment horizontal="left" vertical="top" wrapText="1"/>
    </xf>
    <xf numFmtId="16" fontId="22" fillId="23" borderId="12" xfId="56" applyNumberFormat="1" applyFont="1" applyFill="1" applyBorder="1" applyAlignment="1">
      <alignment horizontal="left" vertical="top" wrapText="1"/>
    </xf>
    <xf numFmtId="16" fontId="22" fillId="23" borderId="20" xfId="56" applyNumberFormat="1" applyFont="1" applyFill="1" applyBorder="1" applyAlignment="1">
      <alignment horizontal="left" vertical="top" wrapText="1"/>
    </xf>
    <xf numFmtId="16" fontId="22" fillId="23" borderId="23" xfId="56" applyNumberFormat="1" applyFont="1" applyFill="1" applyBorder="1" applyAlignment="1">
      <alignment horizontal="left" vertical="top" wrapText="1"/>
    </xf>
    <xf numFmtId="49" fontId="23" fillId="21" borderId="10" xfId="56" applyNumberFormat="1" applyFont="1" applyFill="1" applyBorder="1" applyAlignment="1" applyProtection="1">
      <alignment horizontal="left" vertical="top" wrapText="1"/>
      <protection locked="0"/>
    </xf>
    <xf numFmtId="44" fontId="23" fillId="0" borderId="10" xfId="67" applyFont="1" applyBorder="1" applyAlignment="1" applyProtection="1">
      <alignment horizontal="center" vertical="center" wrapText="1"/>
    </xf>
    <xf numFmtId="44" fontId="23" fillId="21" borderId="20" xfId="67" applyFont="1" applyFill="1" applyBorder="1" applyAlignment="1" applyProtection="1">
      <alignment horizontal="center" vertical="center" wrapText="1"/>
      <protection locked="0"/>
    </xf>
    <xf numFmtId="44" fontId="22" fillId="0" borderId="15" xfId="67" applyFont="1" applyBorder="1" applyAlignment="1" applyProtection="1">
      <alignment horizontal="center" vertical="center" wrapText="1"/>
    </xf>
    <xf numFmtId="44" fontId="22" fillId="0" borderId="12" xfId="67" applyFont="1" applyBorder="1" applyAlignment="1" applyProtection="1">
      <alignment horizontal="center" vertical="center" wrapText="1"/>
    </xf>
    <xf numFmtId="44" fontId="22" fillId="0" borderId="82" xfId="67" applyFont="1" applyBorder="1" applyAlignment="1" applyProtection="1">
      <alignment horizontal="center" vertical="center" wrapText="1"/>
    </xf>
    <xf numFmtId="44" fontId="22" fillId="0" borderId="0" xfId="67" applyFont="1" applyFill="1" applyBorder="1" applyAlignment="1" applyProtection="1">
      <alignment horizontal="center" vertical="center" wrapText="1"/>
    </xf>
    <xf numFmtId="0" fontId="48" fillId="25" borderId="46" xfId="56" applyFont="1" applyFill="1" applyBorder="1" applyAlignment="1">
      <alignment horizontal="center" vertical="center" wrapText="1"/>
    </xf>
    <xf numFmtId="0" fontId="48" fillId="25" borderId="47" xfId="56" applyFont="1" applyFill="1" applyBorder="1" applyAlignment="1">
      <alignment horizontal="center" vertical="center" wrapText="1"/>
    </xf>
    <xf numFmtId="0" fontId="48" fillId="25" borderId="48" xfId="56" applyFont="1" applyFill="1" applyBorder="1" applyAlignment="1">
      <alignment horizontal="center" vertical="center" wrapText="1"/>
    </xf>
    <xf numFmtId="0" fontId="49" fillId="23" borderId="37" xfId="56" applyFont="1" applyFill="1" applyBorder="1" applyAlignment="1">
      <alignment horizontal="left" vertical="top" wrapText="1"/>
    </xf>
    <xf numFmtId="0" fontId="49" fillId="23" borderId="34" xfId="56" applyFont="1" applyFill="1" applyBorder="1" applyAlignment="1">
      <alignment horizontal="left" vertical="top" wrapText="1"/>
    </xf>
    <xf numFmtId="0" fontId="49" fillId="23" borderId="65" xfId="56" applyFont="1" applyFill="1" applyBorder="1" applyAlignment="1">
      <alignment horizontal="left" vertical="top" wrapText="1"/>
    </xf>
    <xf numFmtId="0" fontId="49" fillId="23" borderId="43" xfId="56" applyFont="1" applyFill="1" applyBorder="1" applyAlignment="1">
      <alignment horizontal="left" vertical="top" wrapText="1"/>
    </xf>
    <xf numFmtId="0" fontId="49" fillId="23" borderId="0" xfId="56" applyFont="1" applyFill="1" applyAlignment="1">
      <alignment horizontal="left" vertical="top" wrapText="1"/>
    </xf>
    <xf numFmtId="0" fontId="49" fillId="23" borderId="26" xfId="56" applyFont="1" applyFill="1" applyBorder="1" applyAlignment="1">
      <alignment horizontal="left" vertical="top" wrapText="1"/>
    </xf>
    <xf numFmtId="0" fontId="49" fillId="23" borderId="49" xfId="56" applyFont="1" applyFill="1" applyBorder="1" applyAlignment="1">
      <alignment horizontal="left" vertical="top" wrapText="1"/>
    </xf>
    <xf numFmtId="0" fontId="49" fillId="23" borderId="50" xfId="56" applyFont="1" applyFill="1" applyBorder="1" applyAlignment="1">
      <alignment horizontal="left" vertical="top" wrapText="1"/>
    </xf>
    <xf numFmtId="0" fontId="49" fillId="23" borderId="51" xfId="56" applyFont="1" applyFill="1" applyBorder="1" applyAlignment="1">
      <alignment horizontal="left" vertical="top" wrapText="1"/>
    </xf>
    <xf numFmtId="49" fontId="22" fillId="0" borderId="18" xfId="56" applyNumberFormat="1" applyFont="1" applyBorder="1" applyAlignment="1">
      <alignment horizontal="center" vertical="center" wrapText="1"/>
    </xf>
    <xf numFmtId="0" fontId="22" fillId="0" borderId="15" xfId="56" applyFont="1" applyBorder="1" applyAlignment="1">
      <alignment horizontal="center" vertical="center" wrapText="1"/>
    </xf>
    <xf numFmtId="0" fontId="22" fillId="0" borderId="10" xfId="56" applyFont="1" applyBorder="1" applyAlignment="1">
      <alignment horizontal="center" vertical="center" wrapText="1"/>
    </xf>
    <xf numFmtId="0" fontId="22" fillId="0" borderId="12" xfId="56" applyFont="1" applyBorder="1" applyAlignment="1">
      <alignment horizontal="center" vertical="center" wrapText="1"/>
    </xf>
    <xf numFmtId="0" fontId="22" fillId="0" borderId="20" xfId="56" applyFont="1" applyBorder="1" applyAlignment="1">
      <alignment horizontal="center" vertical="center" wrapText="1"/>
    </xf>
    <xf numFmtId="0" fontId="23" fillId="0" borderId="25" xfId="56" applyFont="1" applyBorder="1" applyAlignment="1">
      <alignment horizontal="left" vertical="top" wrapText="1"/>
    </xf>
    <xf numFmtId="0" fontId="23" fillId="0" borderId="32" xfId="56" applyFont="1" applyBorder="1" applyAlignment="1">
      <alignment horizontal="left" vertical="top" wrapText="1"/>
    </xf>
    <xf numFmtId="0" fontId="23" fillId="0" borderId="24" xfId="56" applyFont="1" applyBorder="1" applyAlignment="1">
      <alignment horizontal="left" vertical="top" wrapText="1"/>
    </xf>
    <xf numFmtId="0" fontId="22" fillId="0" borderId="58" xfId="56" applyFont="1" applyBorder="1" applyAlignment="1">
      <alignment horizontal="left" vertical="top" wrapText="1"/>
    </xf>
    <xf numFmtId="0" fontId="22" fillId="0" borderId="59" xfId="56" applyFont="1" applyBorder="1" applyAlignment="1">
      <alignment horizontal="left" vertical="top" wrapText="1"/>
    </xf>
    <xf numFmtId="0" fontId="22" fillId="0" borderId="60" xfId="56" applyFont="1" applyBorder="1" applyAlignment="1">
      <alignment horizontal="left" vertical="top" wrapText="1"/>
    </xf>
    <xf numFmtId="0" fontId="23" fillId="0" borderId="69" xfId="56" applyFont="1" applyBorder="1" applyAlignment="1">
      <alignment horizontal="left" vertical="top" wrapText="1"/>
    </xf>
    <xf numFmtId="0" fontId="23" fillId="0" borderId="70" xfId="56" applyFont="1" applyBorder="1" applyAlignment="1">
      <alignment horizontal="left" vertical="top" wrapText="1"/>
    </xf>
    <xf numFmtId="0" fontId="23" fillId="0" borderId="71" xfId="56" applyFont="1" applyBorder="1" applyAlignment="1">
      <alignment horizontal="left" vertical="top" wrapText="1"/>
    </xf>
    <xf numFmtId="0" fontId="22" fillId="0" borderId="58" xfId="56" applyFont="1" applyBorder="1" applyAlignment="1">
      <alignment horizontal="left" vertical="center" wrapText="1"/>
    </xf>
    <xf numFmtId="0" fontId="22" fillId="0" borderId="59" xfId="56" applyFont="1" applyBorder="1" applyAlignment="1">
      <alignment horizontal="left" vertical="center" wrapText="1"/>
    </xf>
    <xf numFmtId="0" fontId="22" fillId="0" borderId="60" xfId="56" applyFont="1" applyBorder="1" applyAlignment="1">
      <alignment horizontal="left" vertical="center" wrapText="1"/>
    </xf>
    <xf numFmtId="0" fontId="39" fillId="23" borderId="18" xfId="56" applyFont="1" applyFill="1" applyBorder="1" applyAlignment="1">
      <alignment horizontal="left" vertical="top" wrapText="1"/>
    </xf>
    <xf numFmtId="0" fontId="39" fillId="23" borderId="11" xfId="56" applyFont="1" applyFill="1" applyBorder="1" applyAlignment="1">
      <alignment horizontal="left" vertical="top" wrapText="1"/>
    </xf>
    <xf numFmtId="0" fontId="39" fillId="23" borderId="19" xfId="56" applyFont="1" applyFill="1" applyBorder="1" applyAlignment="1">
      <alignment horizontal="left" vertical="top" wrapText="1"/>
    </xf>
    <xf numFmtId="0" fontId="23" fillId="23" borderId="37" xfId="56" applyFont="1" applyFill="1" applyBorder="1" applyAlignment="1">
      <alignment horizontal="left" vertical="top" wrapText="1"/>
    </xf>
    <xf numFmtId="0" fontId="23" fillId="23" borderId="34" xfId="56" applyFont="1" applyFill="1" applyBorder="1" applyAlignment="1">
      <alignment horizontal="left" vertical="top" wrapText="1"/>
    </xf>
    <xf numFmtId="0" fontId="23" fillId="23" borderId="43" xfId="56" applyFont="1" applyFill="1" applyBorder="1" applyAlignment="1">
      <alignment horizontal="left" vertical="top" wrapText="1"/>
    </xf>
    <xf numFmtId="0" fontId="23" fillId="23" borderId="0" xfId="56" applyFont="1" applyFill="1" applyAlignment="1">
      <alignment horizontal="left" vertical="top" wrapText="1"/>
    </xf>
    <xf numFmtId="0" fontId="23" fillId="23" borderId="49" xfId="56" applyFont="1" applyFill="1" applyBorder="1" applyAlignment="1">
      <alignment horizontal="left" vertical="top" wrapText="1"/>
    </xf>
    <xf numFmtId="0" fontId="23" fillId="23" borderId="50" xfId="56" applyFont="1" applyFill="1" applyBorder="1" applyAlignment="1">
      <alignment horizontal="left" vertical="top" wrapText="1"/>
    </xf>
    <xf numFmtId="44" fontId="22" fillId="0" borderId="10" xfId="54" applyNumberFormat="1" applyFont="1" applyBorder="1" applyAlignment="1" applyProtection="1">
      <alignment vertical="center" wrapText="1"/>
    </xf>
    <xf numFmtId="44" fontId="22" fillId="0" borderId="16" xfId="54" applyNumberFormat="1" applyFont="1" applyBorder="1" applyAlignment="1" applyProtection="1">
      <alignment vertical="center" wrapText="1"/>
    </xf>
    <xf numFmtId="0" fontId="23" fillId="17" borderId="15" xfId="56" applyFont="1" applyFill="1" applyBorder="1" applyAlignment="1">
      <alignment horizontal="left" vertical="top" wrapText="1"/>
    </xf>
    <xf numFmtId="0" fontId="23" fillId="17" borderId="10" xfId="56" applyFont="1" applyFill="1" applyBorder="1" applyAlignment="1">
      <alignment horizontal="left" vertical="top" wrapText="1"/>
    </xf>
    <xf numFmtId="0" fontId="23" fillId="17" borderId="12" xfId="56" applyFont="1" applyFill="1" applyBorder="1" applyAlignment="1">
      <alignment horizontal="left" vertical="top" wrapText="1"/>
    </xf>
    <xf numFmtId="0" fontId="23" fillId="17" borderId="20" xfId="56" applyFont="1" applyFill="1" applyBorder="1" applyAlignment="1">
      <alignment horizontal="left" vertical="top" wrapText="1"/>
    </xf>
    <xf numFmtId="0" fontId="22" fillId="24" borderId="10" xfId="56" applyFont="1" applyFill="1" applyBorder="1" applyAlignment="1">
      <alignment horizontal="left" vertical="top" wrapText="1"/>
    </xf>
    <xf numFmtId="10" fontId="25" fillId="22" borderId="10" xfId="53" applyNumberFormat="1" applyFont="1" applyFill="1" applyBorder="1" applyAlignment="1" applyProtection="1">
      <alignment horizontal="right" vertical="center" wrapText="1"/>
    </xf>
    <xf numFmtId="10" fontId="25" fillId="22" borderId="16" xfId="53" applyNumberFormat="1" applyFont="1" applyFill="1" applyBorder="1" applyAlignment="1" applyProtection="1">
      <alignment horizontal="right" vertical="center" wrapText="1"/>
    </xf>
    <xf numFmtId="0" fontId="22" fillId="24" borderId="20" xfId="56" applyFont="1" applyFill="1" applyBorder="1" applyAlignment="1">
      <alignment horizontal="left" vertical="top" wrapText="1"/>
    </xf>
    <xf numFmtId="172" fontId="22" fillId="0" borderId="10" xfId="54" applyNumberFormat="1" applyFont="1" applyBorder="1" applyAlignment="1" applyProtection="1">
      <alignment vertical="center" wrapText="1"/>
    </xf>
    <xf numFmtId="172" fontId="22" fillId="0" borderId="16" xfId="54" applyNumberFormat="1" applyFont="1" applyBorder="1" applyAlignment="1" applyProtection="1">
      <alignment vertical="center" wrapText="1"/>
    </xf>
    <xf numFmtId="49" fontId="22" fillId="0" borderId="10" xfId="56" applyNumberFormat="1" applyFont="1" applyBorder="1" applyAlignment="1">
      <alignment horizontal="center" vertical="center" wrapText="1"/>
    </xf>
    <xf numFmtId="49" fontId="22" fillId="0" borderId="20" xfId="56" applyNumberFormat="1" applyFont="1" applyBorder="1" applyAlignment="1">
      <alignment horizontal="center" vertical="center"/>
    </xf>
    <xf numFmtId="0" fontId="39" fillId="23" borderId="37" xfId="56" applyFont="1" applyFill="1" applyBorder="1" applyAlignment="1">
      <alignment horizontal="left" vertical="top" wrapText="1"/>
    </xf>
    <xf numFmtId="0" fontId="39" fillId="23" borderId="34" xfId="56" applyFont="1" applyFill="1" applyBorder="1" applyAlignment="1">
      <alignment horizontal="left" vertical="top" wrapText="1"/>
    </xf>
    <xf numFmtId="0" fontId="39" fillId="23" borderId="65" xfId="56" applyFont="1" applyFill="1" applyBorder="1" applyAlignment="1">
      <alignment horizontal="left" vertical="top" wrapText="1"/>
    </xf>
    <xf numFmtId="0" fontId="39" fillId="23" borderId="66" xfId="56" applyFont="1" applyFill="1" applyBorder="1" applyAlignment="1">
      <alignment horizontal="left" vertical="top" wrapText="1"/>
    </xf>
    <xf numFmtId="0" fontId="39" fillId="23" borderId="67" xfId="56" applyFont="1" applyFill="1" applyBorder="1" applyAlignment="1">
      <alignment horizontal="left" vertical="top" wrapText="1"/>
    </xf>
    <xf numFmtId="0" fontId="39" fillId="23" borderId="68" xfId="56" applyFont="1" applyFill="1" applyBorder="1" applyAlignment="1">
      <alignment horizontal="left" vertical="top" wrapText="1"/>
    </xf>
    <xf numFmtId="0" fontId="22" fillId="23" borderId="11" xfId="56" applyFont="1" applyFill="1" applyBorder="1" applyAlignment="1">
      <alignment horizontal="left" vertical="top" wrapText="1"/>
    </xf>
    <xf numFmtId="0" fontId="22" fillId="23" borderId="19" xfId="56" applyFont="1" applyFill="1" applyBorder="1" applyAlignment="1">
      <alignment horizontal="left" vertical="top" wrapText="1"/>
    </xf>
    <xf numFmtId="0" fontId="22" fillId="23" borderId="15" xfId="56" applyFont="1" applyFill="1" applyBorder="1" applyAlignment="1">
      <alignment horizontal="left" vertical="top" wrapText="1"/>
    </xf>
    <xf numFmtId="0" fontId="22" fillId="23" borderId="10" xfId="56" applyFont="1" applyFill="1" applyBorder="1" applyAlignment="1">
      <alignment horizontal="left" vertical="top" wrapText="1"/>
    </xf>
    <xf numFmtId="0" fontId="22" fillId="23" borderId="16" xfId="56" applyFont="1" applyFill="1" applyBorder="1" applyAlignment="1">
      <alignment horizontal="left" vertical="top" wrapText="1"/>
    </xf>
    <xf numFmtId="0" fontId="22" fillId="23" borderId="25" xfId="56" applyFont="1" applyFill="1" applyBorder="1" applyAlignment="1">
      <alignment horizontal="left" vertical="top" wrapText="1"/>
    </xf>
    <xf numFmtId="0" fontId="22" fillId="23" borderId="32" xfId="56" applyFont="1" applyFill="1" applyBorder="1" applyAlignment="1">
      <alignment horizontal="left" vertical="top" wrapText="1"/>
    </xf>
    <xf numFmtId="0" fontId="22" fillId="23" borderId="24" xfId="56" applyFont="1" applyFill="1" applyBorder="1" applyAlignment="1">
      <alignment horizontal="left" vertical="top" wrapText="1"/>
    </xf>
    <xf numFmtId="0" fontId="22" fillId="23" borderId="12" xfId="56" applyFont="1" applyFill="1" applyBorder="1" applyAlignment="1">
      <alignment horizontal="left" vertical="top" wrapText="1"/>
    </xf>
    <xf numFmtId="0" fontId="22" fillId="23" borderId="20" xfId="56" applyFont="1" applyFill="1" applyBorder="1" applyAlignment="1">
      <alignment horizontal="left" vertical="top" wrapText="1"/>
    </xf>
    <xf numFmtId="0" fontId="22" fillId="23" borderId="23" xfId="56" applyFont="1" applyFill="1" applyBorder="1" applyAlignment="1">
      <alignment horizontal="left" vertical="top" wrapText="1"/>
    </xf>
    <xf numFmtId="0" fontId="22" fillId="23" borderId="17" xfId="56" applyFont="1" applyFill="1" applyBorder="1" applyAlignment="1">
      <alignment horizontal="left" vertical="top" wrapText="1"/>
    </xf>
    <xf numFmtId="0" fontId="22" fillId="23" borderId="14" xfId="56" applyFont="1" applyFill="1" applyBorder="1" applyAlignment="1">
      <alignment horizontal="left" vertical="top" wrapText="1"/>
    </xf>
    <xf numFmtId="0" fontId="22" fillId="23" borderId="13" xfId="56" applyFont="1" applyFill="1" applyBorder="1" applyAlignment="1">
      <alignment horizontal="left" vertical="top" wrapText="1"/>
    </xf>
    <xf numFmtId="0" fontId="22" fillId="19" borderId="12" xfId="56" applyFont="1" applyFill="1" applyBorder="1" applyAlignment="1">
      <alignment horizontal="center" vertical="center" wrapText="1"/>
    </xf>
    <xf numFmtId="0" fontId="22" fillId="19" borderId="20" xfId="56" applyFont="1" applyFill="1" applyBorder="1" applyAlignment="1">
      <alignment horizontal="center" vertical="center" wrapText="1"/>
    </xf>
    <xf numFmtId="0" fontId="22" fillId="19" borderId="23" xfId="56" applyFont="1" applyFill="1" applyBorder="1" applyAlignment="1">
      <alignment horizontal="center" vertical="center" wrapText="1"/>
    </xf>
    <xf numFmtId="0" fontId="22" fillId="21" borderId="64" xfId="56" applyFont="1" applyFill="1" applyBorder="1" applyAlignment="1" applyProtection="1">
      <alignment horizontal="left" vertical="top" wrapText="1"/>
      <protection locked="0"/>
    </xf>
    <xf numFmtId="0" fontId="22" fillId="21" borderId="63" xfId="56" applyFont="1" applyFill="1" applyBorder="1" applyAlignment="1" applyProtection="1">
      <alignment horizontal="left" vertical="top" wrapText="1"/>
      <protection locked="0"/>
    </xf>
    <xf numFmtId="0" fontId="22" fillId="21" borderId="81" xfId="56" applyFont="1" applyFill="1" applyBorder="1" applyAlignment="1" applyProtection="1">
      <alignment horizontal="left" vertical="top" wrapText="1"/>
      <protection locked="0"/>
    </xf>
    <xf numFmtId="0" fontId="22" fillId="21" borderId="15" xfId="56" applyFont="1" applyFill="1" applyBorder="1" applyAlignment="1" applyProtection="1">
      <alignment horizontal="left" vertical="top" wrapText="1"/>
      <protection locked="0"/>
    </xf>
    <xf numFmtId="0" fontId="22" fillId="21" borderId="10" xfId="56" applyFont="1" applyFill="1" applyBorder="1" applyAlignment="1" applyProtection="1">
      <alignment horizontal="left" vertical="top" wrapText="1"/>
      <protection locked="0"/>
    </xf>
    <xf numFmtId="0" fontId="22" fillId="21" borderId="16" xfId="56" applyFont="1" applyFill="1" applyBorder="1" applyAlignment="1" applyProtection="1">
      <alignment horizontal="left" vertical="top" wrapText="1"/>
      <protection locked="0"/>
    </xf>
    <xf numFmtId="0" fontId="22" fillId="21" borderId="12" xfId="56" applyFont="1" applyFill="1" applyBorder="1" applyAlignment="1" applyProtection="1">
      <alignment horizontal="left" vertical="top" wrapText="1"/>
      <protection locked="0"/>
    </xf>
    <xf numFmtId="0" fontId="22" fillId="21" borderId="20" xfId="56" applyFont="1" applyFill="1" applyBorder="1" applyAlignment="1" applyProtection="1">
      <alignment horizontal="left" vertical="top" wrapText="1"/>
      <protection locked="0"/>
    </xf>
    <xf numFmtId="0" fontId="22" fillId="21" borderId="23" xfId="56" applyFont="1" applyFill="1" applyBorder="1" applyAlignment="1" applyProtection="1">
      <alignment horizontal="left" vertical="top" wrapText="1"/>
      <protection locked="0"/>
    </xf>
    <xf numFmtId="0" fontId="22" fillId="0" borderId="58" xfId="56" applyFont="1" applyBorder="1" applyAlignment="1">
      <alignment horizontal="right" vertical="center" wrapText="1"/>
    </xf>
    <xf numFmtId="0" fontId="22" fillId="0" borderId="59" xfId="56" applyFont="1" applyBorder="1" applyAlignment="1">
      <alignment horizontal="right" vertical="center" wrapText="1"/>
    </xf>
    <xf numFmtId="0" fontId="22" fillId="0" borderId="60" xfId="56" applyFont="1" applyBorder="1" applyAlignment="1">
      <alignment horizontal="right" vertical="center" wrapText="1"/>
    </xf>
    <xf numFmtId="49" fontId="23" fillId="21" borderId="14" xfId="54" applyNumberFormat="1" applyFont="1" applyFill="1" applyBorder="1" applyAlignment="1" applyProtection="1">
      <alignment horizontal="left" vertical="top" wrapText="1"/>
      <protection locked="0"/>
    </xf>
    <xf numFmtId="49" fontId="23" fillId="21" borderId="31" xfId="54" applyNumberFormat="1" applyFont="1" applyFill="1" applyBorder="1" applyAlignment="1" applyProtection="1">
      <alignment horizontal="left" vertical="top" wrapText="1"/>
      <protection locked="0"/>
    </xf>
    <xf numFmtId="49" fontId="23" fillId="21" borderId="36" xfId="54" applyNumberFormat="1" applyFont="1" applyFill="1" applyBorder="1" applyAlignment="1" applyProtection="1">
      <alignment horizontal="left" vertical="top" wrapText="1"/>
      <protection locked="0"/>
    </xf>
    <xf numFmtId="0" fontId="23" fillId="0" borderId="55" xfId="56" applyFont="1" applyBorder="1" applyAlignment="1">
      <alignment horizontal="left" vertical="top" wrapText="1"/>
    </xf>
    <xf numFmtId="0" fontId="23" fillId="0" borderId="53" xfId="56" applyFont="1" applyBorder="1" applyAlignment="1">
      <alignment horizontal="left" vertical="top" wrapText="1"/>
    </xf>
    <xf numFmtId="0" fontId="23" fillId="0" borderId="56" xfId="56" applyFont="1" applyBorder="1" applyAlignment="1">
      <alignment horizontal="left" vertical="top" wrapText="1"/>
    </xf>
    <xf numFmtId="0" fontId="0" fillId="0" borderId="25" xfId="0" applyBorder="1" applyAlignment="1">
      <alignment horizontal="right" vertical="center"/>
    </xf>
    <xf numFmtId="0" fontId="0" fillId="0" borderId="32" xfId="0" applyBorder="1" applyAlignment="1">
      <alignment horizontal="right" vertical="center"/>
    </xf>
    <xf numFmtId="0" fontId="22" fillId="18" borderId="58" xfId="56" applyFont="1" applyFill="1" applyBorder="1" applyAlignment="1">
      <alignment horizontal="right" vertical="center" wrapText="1"/>
    </xf>
    <xf numFmtId="0" fontId="22" fillId="18" borderId="59" xfId="56" applyFont="1" applyFill="1" applyBorder="1" applyAlignment="1">
      <alignment horizontal="right" vertical="center" wrapText="1"/>
    </xf>
    <xf numFmtId="0" fontId="39" fillId="23" borderId="43" xfId="56" applyFont="1" applyFill="1" applyBorder="1" applyAlignment="1">
      <alignment horizontal="left" vertical="top" wrapText="1"/>
    </xf>
    <xf numFmtId="0" fontId="39" fillId="23" borderId="0" xfId="56" applyFont="1" applyFill="1" applyAlignment="1">
      <alignment horizontal="left" vertical="top" wrapText="1"/>
    </xf>
    <xf numFmtId="0" fontId="39" fillId="23" borderId="49" xfId="56" applyFont="1" applyFill="1" applyBorder="1" applyAlignment="1">
      <alignment horizontal="left" vertical="top" wrapText="1"/>
    </xf>
    <xf numFmtId="0" fontId="39" fillId="23" borderId="50" xfId="56" applyFont="1" applyFill="1" applyBorder="1" applyAlignment="1">
      <alignment horizontal="left" vertical="top" wrapText="1"/>
    </xf>
    <xf numFmtId="0" fontId="0" fillId="0" borderId="66" xfId="0" applyBorder="1" applyAlignment="1">
      <alignment horizontal="center"/>
    </xf>
    <xf numFmtId="0" fontId="0" fillId="0" borderId="62" xfId="0" applyBorder="1" applyAlignment="1">
      <alignment horizontal="center"/>
    </xf>
    <xf numFmtId="0" fontId="22" fillId="18" borderId="52" xfId="56" applyFont="1" applyFill="1" applyBorder="1" applyAlignment="1">
      <alignment horizontal="right" vertical="center" wrapText="1"/>
    </xf>
    <xf numFmtId="0" fontId="22" fillId="18" borderId="53" xfId="56" applyFont="1" applyFill="1" applyBorder="1" applyAlignment="1">
      <alignment horizontal="right" vertical="center" wrapText="1"/>
    </xf>
    <xf numFmtId="0" fontId="22" fillId="18" borderId="54" xfId="56" applyFont="1" applyFill="1" applyBorder="1" applyAlignment="1">
      <alignment horizontal="right" vertical="center" wrapText="1"/>
    </xf>
    <xf numFmtId="44" fontId="22" fillId="0" borderId="55" xfId="67" applyFont="1" applyFill="1" applyBorder="1" applyAlignment="1" applyProtection="1">
      <alignment horizontal="center" vertical="center" wrapText="1"/>
    </xf>
    <xf numFmtId="44" fontId="22" fillId="0" borderId="54" xfId="67" applyFont="1" applyFill="1" applyBorder="1" applyAlignment="1" applyProtection="1">
      <alignment horizontal="center" vertical="center" wrapText="1"/>
    </xf>
    <xf numFmtId="49" fontId="23" fillId="21" borderId="10" xfId="54" applyNumberFormat="1" applyFont="1" applyFill="1" applyBorder="1" applyAlignment="1" applyProtection="1">
      <alignment horizontal="left" vertical="top" wrapText="1"/>
      <protection locked="0"/>
    </xf>
    <xf numFmtId="49" fontId="23" fillId="21" borderId="16" xfId="54" applyNumberFormat="1" applyFont="1" applyFill="1" applyBorder="1" applyAlignment="1" applyProtection="1">
      <alignment horizontal="left" vertical="top" wrapText="1"/>
      <protection locked="0"/>
    </xf>
    <xf numFmtId="49" fontId="23" fillId="21" borderId="20" xfId="54" applyNumberFormat="1" applyFont="1" applyFill="1" applyBorder="1" applyAlignment="1" applyProtection="1">
      <alignment horizontal="left" vertical="top" wrapText="1"/>
      <protection locked="0"/>
    </xf>
    <xf numFmtId="49" fontId="23" fillId="21" borderId="23" xfId="54" applyNumberFormat="1" applyFont="1" applyFill="1" applyBorder="1" applyAlignment="1" applyProtection="1">
      <alignment horizontal="left" vertical="top" wrapText="1"/>
      <protection locked="0"/>
    </xf>
    <xf numFmtId="0" fontId="22" fillId="0" borderId="11" xfId="56" applyFont="1" applyBorder="1" applyAlignment="1">
      <alignment horizontal="center" vertical="center" wrapText="1"/>
    </xf>
    <xf numFmtId="0" fontId="22" fillId="0" borderId="19" xfId="56" applyFont="1" applyBorder="1" applyAlignment="1">
      <alignment horizontal="center" vertical="center" wrapText="1"/>
    </xf>
    <xf numFmtId="44" fontId="22" fillId="0" borderId="59" xfId="67" applyFont="1" applyFill="1" applyBorder="1" applyAlignment="1" applyProtection="1">
      <alignment horizontal="left" vertical="center" wrapText="1"/>
    </xf>
    <xf numFmtId="44" fontId="22" fillId="0" borderId="60" xfId="67" applyFont="1" applyFill="1" applyBorder="1" applyAlignment="1" applyProtection="1">
      <alignment horizontal="left" vertical="center" wrapText="1"/>
    </xf>
    <xf numFmtId="0" fontId="22" fillId="17" borderId="58" xfId="56" applyFont="1" applyFill="1" applyBorder="1" applyAlignment="1">
      <alignment horizontal="center" vertical="center" wrapText="1"/>
    </xf>
    <xf numFmtId="0" fontId="22" fillId="17" borderId="59" xfId="56" applyFont="1" applyFill="1" applyBorder="1" applyAlignment="1">
      <alignment horizontal="center" vertical="center" wrapText="1"/>
    </xf>
    <xf numFmtId="0" fontId="22" fillId="17" borderId="60" xfId="56" applyFont="1" applyFill="1" applyBorder="1" applyAlignment="1">
      <alignment horizontal="center" vertical="center" wrapText="1"/>
    </xf>
    <xf numFmtId="0" fontId="22" fillId="0" borderId="63" xfId="56" applyFont="1" applyBorder="1" applyAlignment="1">
      <alignment horizontal="center" vertical="center" wrapText="1"/>
    </xf>
    <xf numFmtId="0" fontId="22" fillId="0" borderId="81" xfId="56" applyFont="1" applyBorder="1" applyAlignment="1">
      <alignment horizontal="center" vertical="center" wrapText="1"/>
    </xf>
    <xf numFmtId="49" fontId="23" fillId="21" borderId="12" xfId="56" applyNumberFormat="1" applyFont="1" applyFill="1" applyBorder="1" applyAlignment="1" applyProtection="1">
      <alignment horizontal="left" vertical="top" wrapText="1"/>
      <protection locked="0"/>
    </xf>
    <xf numFmtId="49" fontId="23" fillId="21" borderId="15" xfId="56" applyNumberFormat="1" applyFont="1" applyFill="1" applyBorder="1" applyAlignment="1" applyProtection="1">
      <alignment horizontal="left" vertical="top" wrapText="1"/>
      <protection locked="0"/>
    </xf>
    <xf numFmtId="0" fontId="22" fillId="0" borderId="11" xfId="56" applyFont="1" applyBorder="1" applyAlignment="1">
      <alignment horizontal="left" vertical="center" wrapText="1"/>
    </xf>
    <xf numFmtId="0" fontId="22" fillId="0" borderId="19" xfId="56" applyFont="1" applyBorder="1" applyAlignment="1">
      <alignment horizontal="left" vertical="center" wrapText="1"/>
    </xf>
    <xf numFmtId="0" fontId="0" fillId="0" borderId="40" xfId="0" applyBorder="1" applyAlignment="1">
      <alignment horizontal="right" vertical="center"/>
    </xf>
    <xf numFmtId="0" fontId="0" fillId="0" borderId="30" xfId="0" applyBorder="1" applyAlignment="1">
      <alignment horizontal="right" vertical="center"/>
    </xf>
    <xf numFmtId="0" fontId="22" fillId="19" borderId="15" xfId="56" applyFont="1" applyFill="1" applyBorder="1" applyAlignment="1">
      <alignment horizontal="center" vertical="center" wrapText="1"/>
    </xf>
    <xf numFmtId="0" fontId="22" fillId="19" borderId="16" xfId="56" applyFont="1" applyFill="1" applyBorder="1" applyAlignment="1">
      <alignment horizontal="center" vertical="center" wrapText="1"/>
    </xf>
    <xf numFmtId="0" fontId="22" fillId="17" borderId="35" xfId="56" applyFont="1" applyFill="1" applyBorder="1" applyAlignment="1">
      <alignment horizontal="center" vertical="center" wrapText="1"/>
    </xf>
    <xf numFmtId="0" fontId="22" fillId="17" borderId="41" xfId="56" applyFont="1" applyFill="1" applyBorder="1" applyAlignment="1">
      <alignment horizontal="center" vertical="center" wrapText="1"/>
    </xf>
    <xf numFmtId="0" fontId="22" fillId="17" borderId="42" xfId="56" applyFont="1" applyFill="1" applyBorder="1" applyAlignment="1">
      <alignment horizontal="center" vertical="center" wrapText="1"/>
    </xf>
    <xf numFmtId="0" fontId="22" fillId="21" borderId="25" xfId="56" applyFont="1" applyFill="1" applyBorder="1" applyAlignment="1" applyProtection="1">
      <alignment horizontal="left" vertical="top" wrapText="1"/>
      <protection locked="0"/>
    </xf>
    <xf numFmtId="0" fontId="22" fillId="21" borderId="32" xfId="56" applyFont="1" applyFill="1" applyBorder="1" applyAlignment="1" applyProtection="1">
      <alignment horizontal="left" vertical="top" wrapText="1"/>
      <protection locked="0"/>
    </xf>
    <xf numFmtId="0" fontId="22" fillId="21" borderId="24" xfId="56" applyFont="1" applyFill="1" applyBorder="1" applyAlignment="1" applyProtection="1">
      <alignment horizontal="left" vertical="top" wrapText="1"/>
      <protection locked="0"/>
    </xf>
    <xf numFmtId="0" fontId="22" fillId="17" borderId="37" xfId="56" applyFont="1" applyFill="1" applyBorder="1" applyAlignment="1">
      <alignment horizontal="center" vertical="center" wrapText="1"/>
    </xf>
    <xf numFmtId="0" fontId="22" fillId="17" borderId="34" xfId="56" applyFont="1" applyFill="1" applyBorder="1" applyAlignment="1">
      <alignment horizontal="center" vertical="center" wrapText="1"/>
    </xf>
    <xf numFmtId="0" fontId="22" fillId="17" borderId="65" xfId="56" applyFont="1" applyFill="1" applyBorder="1" applyAlignment="1">
      <alignment horizontal="center" vertical="center" wrapText="1"/>
    </xf>
    <xf numFmtId="44" fontId="22" fillId="0" borderId="59" xfId="67" applyFont="1" applyFill="1" applyBorder="1" applyAlignment="1" applyProtection="1">
      <alignment horizontal="center" vertical="center" wrapText="1"/>
    </xf>
    <xf numFmtId="0" fontId="23" fillId="0" borderId="59" xfId="56" applyFont="1" applyBorder="1" applyAlignment="1">
      <alignment horizontal="center" vertical="top" wrapText="1"/>
    </xf>
    <xf numFmtId="0" fontId="23" fillId="0" borderId="60" xfId="56" applyFont="1" applyBorder="1" applyAlignment="1">
      <alignment horizontal="center" vertical="top" wrapText="1"/>
    </xf>
    <xf numFmtId="49" fontId="23" fillId="21" borderId="32" xfId="56" applyNumberFormat="1" applyFont="1" applyFill="1" applyBorder="1" applyAlignment="1" applyProtection="1">
      <alignment horizontal="left" vertical="top" wrapText="1"/>
      <protection locked="0"/>
    </xf>
    <xf numFmtId="49" fontId="23" fillId="21" borderId="13" xfId="54" applyNumberFormat="1" applyFont="1" applyFill="1" applyBorder="1" applyAlignment="1" applyProtection="1">
      <alignment horizontal="left" vertical="top" wrapText="1"/>
      <protection locked="0"/>
    </xf>
    <xf numFmtId="49" fontId="23" fillId="21" borderId="44" xfId="54" applyNumberFormat="1" applyFont="1" applyFill="1" applyBorder="1" applyAlignment="1" applyProtection="1">
      <alignment horizontal="left" vertical="top" wrapText="1"/>
      <protection locked="0"/>
    </xf>
    <xf numFmtId="49" fontId="23" fillId="21" borderId="38" xfId="54" applyNumberFormat="1" applyFont="1" applyFill="1" applyBorder="1" applyAlignment="1" applyProtection="1">
      <alignment horizontal="left" vertical="top" wrapText="1"/>
      <protection locked="0"/>
    </xf>
    <xf numFmtId="0" fontId="22" fillId="18" borderId="74" xfId="56" applyFont="1" applyFill="1" applyBorder="1" applyAlignment="1">
      <alignment horizontal="right" vertical="center" wrapText="1"/>
    </xf>
    <xf numFmtId="0" fontId="22" fillId="18" borderId="75" xfId="56" applyFont="1" applyFill="1" applyBorder="1" applyAlignment="1">
      <alignment horizontal="right" vertical="center" wrapText="1"/>
    </xf>
    <xf numFmtId="44" fontId="22" fillId="0" borderId="75" xfId="67" applyFont="1" applyFill="1" applyBorder="1" applyAlignment="1" applyProtection="1">
      <alignment horizontal="center" vertical="center" wrapText="1"/>
    </xf>
    <xf numFmtId="0" fontId="22" fillId="0" borderId="55" xfId="56" applyFont="1" applyBorder="1" applyAlignment="1">
      <alignment horizontal="left" vertical="top" wrapText="1"/>
    </xf>
    <xf numFmtId="0" fontId="23" fillId="0" borderId="77" xfId="56" applyFont="1" applyBorder="1" applyAlignment="1">
      <alignment horizontal="left" vertical="top" wrapText="1"/>
    </xf>
    <xf numFmtId="0" fontId="22" fillId="0" borderId="55" xfId="56" applyFont="1" applyBorder="1" applyAlignment="1">
      <alignment horizontal="left" vertical="center" wrapText="1"/>
    </xf>
    <xf numFmtId="0" fontId="23" fillId="0" borderId="28" xfId="56" applyFont="1" applyBorder="1" applyAlignment="1">
      <alignment horizontal="left" vertical="top" wrapText="1"/>
    </xf>
    <xf numFmtId="0" fontId="0" fillId="0" borderId="33" xfId="0" applyBorder="1" applyAlignment="1">
      <alignment horizontal="center"/>
    </xf>
    <xf numFmtId="0" fontId="0" fillId="0" borderId="21" xfId="0" applyBorder="1" applyAlignment="1">
      <alignment horizontal="center"/>
    </xf>
    <xf numFmtId="44" fontId="26" fillId="21" borderId="14" xfId="67" applyFont="1" applyFill="1" applyBorder="1" applyAlignment="1" applyProtection="1">
      <alignment horizontal="center" vertical="center"/>
      <protection locked="0"/>
    </xf>
    <xf numFmtId="44" fontId="26" fillId="21" borderId="36" xfId="67" applyFont="1" applyFill="1" applyBorder="1" applyAlignment="1" applyProtection="1">
      <alignment horizontal="center" vertical="center"/>
      <protection locked="0"/>
    </xf>
    <xf numFmtId="0" fontId="23" fillId="0" borderId="14" xfId="56" applyFont="1" applyBorder="1" applyAlignment="1">
      <alignment horizontal="left" vertical="top" wrapText="1"/>
    </xf>
    <xf numFmtId="44" fontId="22" fillId="0" borderId="72" xfId="67" applyFont="1" applyFill="1" applyBorder="1" applyAlignment="1" applyProtection="1">
      <alignment horizontal="center" vertical="center" wrapText="1"/>
    </xf>
    <xf numFmtId="44" fontId="22" fillId="0" borderId="50" xfId="67" applyFont="1" applyFill="1" applyBorder="1" applyAlignment="1" applyProtection="1">
      <alignment horizontal="center" vertical="center" wrapText="1"/>
    </xf>
    <xf numFmtId="44" fontId="22" fillId="0" borderId="51" xfId="67" applyFont="1" applyFill="1" applyBorder="1" applyAlignment="1" applyProtection="1">
      <alignment horizontal="center" vertical="center" wrapText="1"/>
    </xf>
    <xf numFmtId="0" fontId="23" fillId="0" borderId="0" xfId="56" applyFont="1" applyAlignment="1">
      <alignment horizontal="center" vertical="top" wrapText="1"/>
    </xf>
    <xf numFmtId="49" fontId="23" fillId="0" borderId="0" xfId="54" applyNumberFormat="1" applyFont="1" applyFill="1" applyBorder="1" applyAlignment="1" applyProtection="1">
      <alignment horizontal="left" vertical="top" wrapText="1"/>
      <protection locked="0"/>
    </xf>
    <xf numFmtId="49" fontId="23" fillId="21" borderId="32" xfId="54" applyNumberFormat="1" applyFont="1" applyFill="1" applyBorder="1" applyAlignment="1" applyProtection="1">
      <alignment horizontal="left" vertical="top" wrapText="1"/>
      <protection locked="0"/>
    </xf>
    <xf numFmtId="49" fontId="23" fillId="21" borderId="24" xfId="54" applyNumberFormat="1" applyFont="1" applyFill="1" applyBorder="1" applyAlignment="1" applyProtection="1">
      <alignment horizontal="left" vertical="top" wrapText="1"/>
      <protection locked="0"/>
    </xf>
    <xf numFmtId="44" fontId="22" fillId="0" borderId="20" xfId="67" applyFont="1" applyFill="1" applyBorder="1" applyAlignment="1" applyProtection="1">
      <alignment horizontal="left" vertical="center" wrapText="1"/>
    </xf>
    <xf numFmtId="44" fontId="22" fillId="0" borderId="23" xfId="67" applyFont="1" applyFill="1" applyBorder="1" applyAlignment="1" applyProtection="1">
      <alignment horizontal="left" vertical="center" wrapText="1"/>
    </xf>
    <xf numFmtId="0" fontId="22" fillId="21" borderId="15" xfId="56" applyFont="1" applyFill="1" applyBorder="1" applyAlignment="1" applyProtection="1">
      <alignment horizontal="left" vertical="center" wrapText="1"/>
      <protection locked="0"/>
    </xf>
    <xf numFmtId="0" fontId="22" fillId="21" borderId="10" xfId="56" applyFont="1" applyFill="1" applyBorder="1" applyAlignment="1" applyProtection="1">
      <alignment horizontal="left" vertical="center" wrapText="1"/>
      <protection locked="0"/>
    </xf>
    <xf numFmtId="0" fontId="22" fillId="21" borderId="16" xfId="56" applyFont="1" applyFill="1" applyBorder="1" applyAlignment="1" applyProtection="1">
      <alignment horizontal="left" vertical="center" wrapText="1"/>
      <protection locked="0"/>
    </xf>
    <xf numFmtId="0" fontId="22" fillId="21" borderId="25" xfId="56" applyFont="1" applyFill="1" applyBorder="1" applyAlignment="1" applyProtection="1">
      <alignment horizontal="left" vertical="center" wrapText="1"/>
      <protection locked="0"/>
    </xf>
    <xf numFmtId="0" fontId="22" fillId="21" borderId="32" xfId="56" applyFont="1" applyFill="1" applyBorder="1" applyAlignment="1" applyProtection="1">
      <alignment horizontal="left" vertical="center" wrapText="1"/>
      <protection locked="0"/>
    </xf>
    <xf numFmtId="0" fontId="22" fillId="21" borderId="24" xfId="56" applyFont="1" applyFill="1" applyBorder="1" applyAlignment="1" applyProtection="1">
      <alignment horizontal="left" vertical="center" wrapText="1"/>
      <protection locked="0"/>
    </xf>
    <xf numFmtId="44" fontId="22" fillId="0" borderId="60" xfId="67" applyFont="1" applyFill="1" applyBorder="1" applyAlignment="1" applyProtection="1">
      <alignment horizontal="center" vertical="center" wrapText="1"/>
    </xf>
  </cellXfs>
  <cellStyles count="68">
    <cellStyle name="20 % - Akzent1" xfId="2" xr:uid="{00000000-0005-0000-0000-000000000000}"/>
    <cellStyle name="20 % - Akzent2" xfId="3" xr:uid="{00000000-0005-0000-0000-000001000000}"/>
    <cellStyle name="20 % - Akzent3" xfId="4" xr:uid="{00000000-0005-0000-0000-000002000000}"/>
    <cellStyle name="20 % - Akzent4" xfId="5" xr:uid="{00000000-0005-0000-0000-000003000000}"/>
    <cellStyle name="20 % - Akzent5" xfId="6" xr:uid="{00000000-0005-0000-0000-000004000000}"/>
    <cellStyle name="20 % - Akzent6" xfId="7" xr:uid="{00000000-0005-0000-0000-000005000000}"/>
    <cellStyle name="20% - Akzent1" xfId="8" xr:uid="{00000000-0005-0000-0000-000006000000}"/>
    <cellStyle name="20% - Akzent2" xfId="9" xr:uid="{00000000-0005-0000-0000-000007000000}"/>
    <cellStyle name="20% - Akzent3" xfId="10" xr:uid="{00000000-0005-0000-0000-000008000000}"/>
    <cellStyle name="20% - Akzent4" xfId="11" xr:uid="{00000000-0005-0000-0000-000009000000}"/>
    <cellStyle name="20% - Akzent5" xfId="12" xr:uid="{00000000-0005-0000-0000-00000A000000}"/>
    <cellStyle name="20% - Akzent6" xfId="13" xr:uid="{00000000-0005-0000-0000-00000B000000}"/>
    <cellStyle name="40 % - Akzent1" xfId="14" xr:uid="{00000000-0005-0000-0000-00000C000000}"/>
    <cellStyle name="40 % - Akzent2" xfId="15" xr:uid="{00000000-0005-0000-0000-00000D000000}"/>
    <cellStyle name="40 % - Akzent3" xfId="16" xr:uid="{00000000-0005-0000-0000-00000E000000}"/>
    <cellStyle name="40 % - Akzent4" xfId="17" xr:uid="{00000000-0005-0000-0000-00000F000000}"/>
    <cellStyle name="40 % - Akzent5" xfId="18" xr:uid="{00000000-0005-0000-0000-000010000000}"/>
    <cellStyle name="40 % - Akzent6" xfId="19" xr:uid="{00000000-0005-0000-0000-000011000000}"/>
    <cellStyle name="40% - Akzent1" xfId="20" xr:uid="{00000000-0005-0000-0000-000012000000}"/>
    <cellStyle name="40% - Akzent2" xfId="21" xr:uid="{00000000-0005-0000-0000-000013000000}"/>
    <cellStyle name="40% - Akzent3" xfId="22" xr:uid="{00000000-0005-0000-0000-000014000000}"/>
    <cellStyle name="40% - Akzent4" xfId="23" xr:uid="{00000000-0005-0000-0000-000015000000}"/>
    <cellStyle name="40% - Akzent5" xfId="24" xr:uid="{00000000-0005-0000-0000-000016000000}"/>
    <cellStyle name="40% - Akzent6" xfId="25" xr:uid="{00000000-0005-0000-0000-000017000000}"/>
    <cellStyle name="60 % - Akzent1" xfId="26" xr:uid="{00000000-0005-0000-0000-000018000000}"/>
    <cellStyle name="60 % - Akzent2" xfId="27" xr:uid="{00000000-0005-0000-0000-000019000000}"/>
    <cellStyle name="60 % - Akzent3" xfId="28" xr:uid="{00000000-0005-0000-0000-00001A000000}"/>
    <cellStyle name="60 % - Akzent4" xfId="29" xr:uid="{00000000-0005-0000-0000-00001B000000}"/>
    <cellStyle name="60 % - Akzent5" xfId="30" xr:uid="{00000000-0005-0000-0000-00001C000000}"/>
    <cellStyle name="60 % - Akzent6" xfId="31" xr:uid="{00000000-0005-0000-0000-00001D000000}"/>
    <cellStyle name="60% - Akzent1" xfId="32" xr:uid="{00000000-0005-0000-0000-00001E000000}"/>
    <cellStyle name="60% - Akzent2" xfId="33" xr:uid="{00000000-0005-0000-0000-00001F000000}"/>
    <cellStyle name="60% - Akzent3" xfId="34" xr:uid="{00000000-0005-0000-0000-000020000000}"/>
    <cellStyle name="60% - Akzent4" xfId="35" xr:uid="{00000000-0005-0000-0000-000021000000}"/>
    <cellStyle name="60% - Akzent5" xfId="36" xr:uid="{00000000-0005-0000-0000-000022000000}"/>
    <cellStyle name="60% - Akzent6" xfId="37" xr:uid="{00000000-0005-0000-0000-000023000000}"/>
    <cellStyle name="Akzent1" xfId="38" xr:uid="{00000000-0005-0000-0000-000024000000}"/>
    <cellStyle name="Akzent2" xfId="39" xr:uid="{00000000-0005-0000-0000-000025000000}"/>
    <cellStyle name="Akzent3" xfId="40" xr:uid="{00000000-0005-0000-0000-000026000000}"/>
    <cellStyle name="Akzent4" xfId="41" xr:uid="{00000000-0005-0000-0000-000027000000}"/>
    <cellStyle name="Akzent5" xfId="42" xr:uid="{00000000-0005-0000-0000-000028000000}"/>
    <cellStyle name="Akzent6" xfId="43" xr:uid="{00000000-0005-0000-0000-000029000000}"/>
    <cellStyle name="Ausgabe" xfId="44" xr:uid="{00000000-0005-0000-0000-00002A000000}"/>
    <cellStyle name="Berechnung" xfId="45" xr:uid="{00000000-0005-0000-0000-00002B000000}"/>
    <cellStyle name="Dezimal 2" xfId="46" xr:uid="{00000000-0005-0000-0000-00002C000000}"/>
    <cellStyle name="Eingabe" xfId="47" xr:uid="{00000000-0005-0000-0000-00002D000000}"/>
    <cellStyle name="Ergebnis" xfId="48" xr:uid="{00000000-0005-0000-0000-00002E000000}"/>
    <cellStyle name="Erklärender Text" xfId="49" xr:uid="{00000000-0005-0000-0000-00002F000000}"/>
    <cellStyle name="Gut" xfId="50" xr:uid="{00000000-0005-0000-0000-000030000000}"/>
    <cellStyle name="Komma" xfId="1" builtinId="3"/>
    <cellStyle name="Komma 2" xfId="65" xr:uid="{00000000-0005-0000-0000-000032000000}"/>
    <cellStyle name="Normal_Übersicht" xfId="51" xr:uid="{00000000-0005-0000-0000-000034000000}"/>
    <cellStyle name="Notiz" xfId="52" xr:uid="{00000000-0005-0000-0000-000035000000}"/>
    <cellStyle name="Prozent" xfId="53" builtinId="5"/>
    <cellStyle name="Prozent 2" xfId="54" xr:uid="{00000000-0005-0000-0000-000037000000}"/>
    <cellStyle name="Prozent 3" xfId="66" xr:uid="{00000000-0005-0000-0000-000038000000}"/>
    <cellStyle name="Schlecht" xfId="55" xr:uid="{00000000-0005-0000-0000-000039000000}"/>
    <cellStyle name="Standard" xfId="0" builtinId="0"/>
    <cellStyle name="Standard 2" xfId="56" xr:uid="{00000000-0005-0000-0000-00003A000000}"/>
    <cellStyle name="Überschrift" xfId="59" xr:uid="{00000000-0005-0000-0000-00003E000000}"/>
    <cellStyle name="Überschrift 1" xfId="60" xr:uid="{00000000-0005-0000-0000-00003F000000}"/>
    <cellStyle name="Überschrift 2" xfId="61" xr:uid="{00000000-0005-0000-0000-000040000000}"/>
    <cellStyle name="Überschrift 3" xfId="62" xr:uid="{00000000-0005-0000-0000-000041000000}"/>
    <cellStyle name="Überschrift 4" xfId="63" xr:uid="{00000000-0005-0000-0000-000042000000}"/>
    <cellStyle name="Verknüpfte Zelle" xfId="57" xr:uid="{00000000-0005-0000-0000-00003C000000}"/>
    <cellStyle name="Währung" xfId="67" builtinId="4"/>
    <cellStyle name="Warnender Text" xfId="58" xr:uid="{00000000-0005-0000-0000-00003D000000}"/>
    <cellStyle name="Zelle überprüfen" xfId="64" xr:uid="{00000000-0005-0000-0000-000043000000}"/>
  </cellStyles>
  <dxfs count="178">
    <dxf>
      <fill>
        <patternFill>
          <bgColor rgb="FF00B050"/>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ont>
        <color auto="1"/>
      </font>
      <fill>
        <patternFill>
          <bgColor rgb="FFFF0000"/>
        </patternFill>
      </fill>
    </dxf>
    <dxf>
      <fill>
        <patternFill>
          <bgColor rgb="FF00B050"/>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rgb="FF00B050"/>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ont>
        <color auto="1"/>
      </font>
      <fill>
        <patternFill>
          <bgColor rgb="FFFF0000"/>
        </patternFill>
      </fill>
    </dxf>
    <dxf>
      <fill>
        <patternFill>
          <bgColor rgb="FF00B050"/>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rgb="FF00B050"/>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ont>
        <color auto="1"/>
      </font>
      <fill>
        <patternFill>
          <bgColor rgb="FFFF0000"/>
        </patternFill>
      </fill>
    </dxf>
    <dxf>
      <fill>
        <patternFill>
          <bgColor rgb="FF00B050"/>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rgb="FF00B05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rgb="FF00B050"/>
        </patternFill>
      </fill>
    </dxf>
    <dxf>
      <fill>
        <patternFill>
          <bgColor rgb="FFFF0000"/>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rgb="FFFF0000"/>
        </patternFill>
      </fill>
    </dxf>
    <dxf>
      <font>
        <color auto="1"/>
      </font>
      <fill>
        <patternFill>
          <bgColor rgb="FFFF0000"/>
        </patternFill>
      </fill>
    </dxf>
    <dxf>
      <fill>
        <patternFill>
          <bgColor rgb="FF00B050"/>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rgb="FF00B05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rgb="FF00B050"/>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ont>
        <color auto="1"/>
      </font>
      <fill>
        <patternFill>
          <bgColor rgb="FFFF0000"/>
        </patternFill>
      </fill>
    </dxf>
    <dxf>
      <fill>
        <patternFill>
          <bgColor rgb="FF00B050"/>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rgb="FF00B050"/>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ont>
        <color auto="1"/>
      </font>
      <fill>
        <patternFill>
          <bgColor rgb="FFFF0000"/>
        </patternFill>
      </fill>
    </dxf>
    <dxf>
      <fill>
        <patternFill>
          <bgColor rgb="FF00B050"/>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rgb="FF00B050"/>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ont>
        <color auto="1"/>
      </font>
      <fill>
        <patternFill>
          <bgColor rgb="FFFF0000"/>
        </patternFill>
      </fill>
    </dxf>
    <dxf>
      <fill>
        <patternFill>
          <bgColor rgb="FF00B050"/>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theme="0" tint="-0.14996795556505021"/>
        </patternFill>
      </fill>
    </dxf>
    <dxf>
      <fill>
        <patternFill>
          <bgColor rgb="FFB9D9EB"/>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auto="1"/>
      </font>
      <fill>
        <patternFill>
          <bgColor rgb="FF00B050"/>
        </patternFill>
      </fill>
    </dxf>
    <dxf>
      <fill>
        <patternFill>
          <bgColor rgb="FFFF0000"/>
        </patternFill>
      </fill>
    </dxf>
    <dxf>
      <fill>
        <patternFill>
          <bgColor rgb="FFFF0000"/>
        </patternFill>
      </fill>
    </dxf>
    <dxf>
      <fill>
        <patternFill>
          <bgColor rgb="FFFF0000"/>
        </patternFill>
      </fill>
    </dxf>
    <dxf>
      <fill>
        <patternFill>
          <bgColor theme="0"/>
        </patternFill>
      </fill>
    </dxf>
    <dxf>
      <font>
        <b/>
        <i val="0"/>
        <color rgb="FF00B6ED"/>
      </font>
      <fill>
        <patternFill patternType="none">
          <bgColor auto="1"/>
        </patternFill>
      </fill>
    </dxf>
    <dxf>
      <font>
        <b/>
        <i val="0"/>
        <color rgb="FFDD0841"/>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99"/>
      <color rgb="FFB9D9EB"/>
      <color rgb="FF6BCFF6"/>
      <color rgb="FF00B6ED"/>
      <color rgb="FFBCBCBC"/>
      <color rgb="FF21BDBD"/>
      <color rgb="FFE3E3E3"/>
      <color rgb="FFDD0841"/>
      <color rgb="FF00B5ED"/>
      <color rgb="FF6BC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N35"/>
  <sheetViews>
    <sheetView workbookViewId="0">
      <selection activeCell="B18" sqref="B18"/>
    </sheetView>
  </sheetViews>
  <sheetFormatPr baseColWidth="10" defaultColWidth="11.44140625" defaultRowHeight="14.4" x14ac:dyDescent="0.3"/>
  <cols>
    <col min="5" max="5" width="59.21875" customWidth="1"/>
    <col min="14" max="14" width="19.21875" customWidth="1"/>
  </cols>
  <sheetData>
    <row r="2" spans="2:14" ht="15.6" thickBot="1" x14ac:dyDescent="0.35"/>
    <row r="3" spans="2:14" ht="15.6" thickBot="1" x14ac:dyDescent="0.35">
      <c r="B3" s="176" t="s">
        <v>41</v>
      </c>
      <c r="C3" s="177"/>
      <c r="D3" s="177"/>
      <c r="E3" s="178"/>
      <c r="G3" s="5" t="s">
        <v>69</v>
      </c>
      <c r="H3" s="6">
        <v>0</v>
      </c>
      <c r="I3" s="6">
        <v>0.06</v>
      </c>
      <c r="J3" s="7">
        <v>0.15</v>
      </c>
      <c r="K3" s="7">
        <v>0.4</v>
      </c>
      <c r="L3" s="8">
        <v>1</v>
      </c>
      <c r="M3" s="83">
        <v>1E-8</v>
      </c>
      <c r="N3" s="83">
        <v>0.99999998999999995</v>
      </c>
    </row>
    <row r="4" spans="2:14" ht="15.9" customHeight="1" thickBot="1" x14ac:dyDescent="0.35">
      <c r="B4" s="171" t="s">
        <v>233</v>
      </c>
      <c r="C4" s="172"/>
      <c r="D4" s="172"/>
      <c r="E4" s="173"/>
      <c r="G4" s="5" t="s">
        <v>71</v>
      </c>
      <c r="H4" s="61">
        <v>44197</v>
      </c>
      <c r="I4" s="62">
        <v>47483</v>
      </c>
      <c r="N4" s="82">
        <f>10000*N3</f>
        <v>9999.9998999999989</v>
      </c>
    </row>
    <row r="5" spans="2:14" ht="15" customHeight="1" x14ac:dyDescent="0.3">
      <c r="B5" s="171" t="s">
        <v>116</v>
      </c>
      <c r="C5" s="172"/>
      <c r="D5" s="172"/>
      <c r="E5" s="173"/>
    </row>
    <row r="6" spans="2:14" ht="15" customHeight="1" x14ac:dyDescent="0.3">
      <c r="B6" s="171" t="s">
        <v>117</v>
      </c>
      <c r="C6" s="172"/>
      <c r="D6" s="172"/>
      <c r="E6" s="173"/>
    </row>
    <row r="7" spans="2:14" ht="15" customHeight="1" x14ac:dyDescent="0.3">
      <c r="B7" s="171" t="s">
        <v>118</v>
      </c>
      <c r="C7" s="172"/>
      <c r="D7" s="172"/>
      <c r="E7" s="173"/>
    </row>
    <row r="8" spans="2:14" ht="15" customHeight="1" thickBot="1" x14ac:dyDescent="0.35">
      <c r="B8" s="168" t="s">
        <v>107</v>
      </c>
      <c r="C8" s="169"/>
      <c r="D8" s="169"/>
      <c r="E8" s="170"/>
    </row>
    <row r="9" spans="2:14" ht="15.6" thickBot="1" x14ac:dyDescent="0.35"/>
    <row r="10" spans="2:14" ht="15" x14ac:dyDescent="0.3">
      <c r="B10" s="174" t="s">
        <v>80</v>
      </c>
      <c r="C10" s="175"/>
    </row>
    <row r="11" spans="2:14" ht="15" x14ac:dyDescent="0.3">
      <c r="B11" s="63" t="s">
        <v>81</v>
      </c>
      <c r="C11" s="64"/>
    </row>
    <row r="12" spans="2:14" ht="15" x14ac:dyDescent="0.3">
      <c r="B12" s="63" t="s">
        <v>82</v>
      </c>
      <c r="C12" s="64"/>
    </row>
    <row r="13" spans="2:14" ht="15" x14ac:dyDescent="0.3">
      <c r="B13" s="63" t="s">
        <v>83</v>
      </c>
      <c r="C13" s="64"/>
    </row>
    <row r="14" spans="2:14" ht="15" x14ac:dyDescent="0.3">
      <c r="B14" s="63" t="s">
        <v>84</v>
      </c>
      <c r="C14" s="64"/>
    </row>
    <row r="15" spans="2:14" ht="15" x14ac:dyDescent="0.3">
      <c r="B15" s="63" t="s">
        <v>85</v>
      </c>
      <c r="C15" s="64"/>
    </row>
    <row r="16" spans="2:14" ht="15" x14ac:dyDescent="0.3">
      <c r="B16" s="63" t="s">
        <v>86</v>
      </c>
      <c r="C16" s="64"/>
    </row>
    <row r="17" spans="2:3" ht="15" x14ac:dyDescent="0.3">
      <c r="B17" s="63" t="s">
        <v>87</v>
      </c>
      <c r="C17" s="64"/>
    </row>
    <row r="18" spans="2:3" ht="15" x14ac:dyDescent="0.3">
      <c r="B18" s="63" t="s">
        <v>88</v>
      </c>
      <c r="C18" s="64"/>
    </row>
    <row r="19" spans="2:3" ht="15" x14ac:dyDescent="0.3">
      <c r="B19" s="63" t="s">
        <v>89</v>
      </c>
      <c r="C19" s="64"/>
    </row>
    <row r="20" spans="2:3" ht="15" x14ac:dyDescent="0.3">
      <c r="B20" s="63" t="s">
        <v>90</v>
      </c>
      <c r="C20" s="64"/>
    </row>
    <row r="21" spans="2:3" ht="15" x14ac:dyDescent="0.3">
      <c r="B21" s="63" t="s">
        <v>91</v>
      </c>
      <c r="C21" s="64"/>
    </row>
    <row r="22" spans="2:3" ht="15" x14ac:dyDescent="0.3">
      <c r="B22" s="63" t="s">
        <v>92</v>
      </c>
      <c r="C22" s="64"/>
    </row>
    <row r="23" spans="2:3" ht="15" x14ac:dyDescent="0.3">
      <c r="B23" s="63" t="s">
        <v>93</v>
      </c>
      <c r="C23" s="64"/>
    </row>
    <row r="24" spans="2:3" ht="15" x14ac:dyDescent="0.3">
      <c r="B24" s="63" t="s">
        <v>94</v>
      </c>
      <c r="C24" s="64"/>
    </row>
    <row r="25" spans="2:3" ht="15" x14ac:dyDescent="0.3">
      <c r="B25" s="63" t="s">
        <v>95</v>
      </c>
      <c r="C25" s="64"/>
    </row>
    <row r="26" spans="2:3" ht="15" x14ac:dyDescent="0.3">
      <c r="B26" s="63" t="s">
        <v>96</v>
      </c>
      <c r="C26" s="64"/>
    </row>
    <row r="27" spans="2:3" ht="15" x14ac:dyDescent="0.3">
      <c r="B27" s="63" t="s">
        <v>97</v>
      </c>
      <c r="C27" s="64"/>
    </row>
    <row r="28" spans="2:3" ht="15" x14ac:dyDescent="0.3">
      <c r="B28" s="63" t="s">
        <v>98</v>
      </c>
      <c r="C28" s="64"/>
    </row>
    <row r="29" spans="2:3" x14ac:dyDescent="0.3">
      <c r="B29" s="63" t="s">
        <v>99</v>
      </c>
      <c r="C29" s="64"/>
    </row>
    <row r="30" spans="2:3" x14ac:dyDescent="0.3">
      <c r="B30" s="63" t="s">
        <v>100</v>
      </c>
      <c r="C30" s="64"/>
    </row>
    <row r="31" spans="2:3" x14ac:dyDescent="0.3">
      <c r="B31" s="63" t="s">
        <v>101</v>
      </c>
      <c r="C31" s="64"/>
    </row>
    <row r="32" spans="2:3" x14ac:dyDescent="0.3">
      <c r="B32" s="63" t="s">
        <v>102</v>
      </c>
      <c r="C32" s="64"/>
    </row>
    <row r="33" spans="2:3" x14ac:dyDescent="0.3">
      <c r="B33" s="63" t="s">
        <v>103</v>
      </c>
      <c r="C33" s="64"/>
    </row>
    <row r="34" spans="2:3" x14ac:dyDescent="0.3">
      <c r="B34" s="63" t="s">
        <v>104</v>
      </c>
      <c r="C34" s="64"/>
    </row>
    <row r="35" spans="2:3" ht="15" thickBot="1" x14ac:dyDescent="0.35">
      <c r="B35" s="65" t="s">
        <v>105</v>
      </c>
      <c r="C35" s="66"/>
    </row>
  </sheetData>
  <sheetProtection algorithmName="SHA-512" hashValue="icFiFENBunZYv1gOx7vy/z1GrKhfPzU6FV8Ccn5GKUMSDCNG2EO/z7Ui7rbM/mZRPjSJ5OjDU6eduFAUQDBtjA==" saltValue="5bO0mZX74SEvj8gjdxnLhQ==" spinCount="100000" sheet="1" objects="1" scenarios="1"/>
  <mergeCells count="7">
    <mergeCell ref="B8:E8"/>
    <mergeCell ref="B7:E7"/>
    <mergeCell ref="B10:C10"/>
    <mergeCell ref="B3:E3"/>
    <mergeCell ref="B4:E4"/>
    <mergeCell ref="B5:E5"/>
    <mergeCell ref="B6:E6"/>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BCBCBC"/>
  </sheetPr>
  <dimension ref="A1:LW86"/>
  <sheetViews>
    <sheetView showGridLines="0" view="pageLayout" topLeftCell="A16" zoomScaleNormal="90" zoomScaleSheetLayoutView="80" workbookViewId="0">
      <selection activeCell="J19" sqref="J19"/>
    </sheetView>
  </sheetViews>
  <sheetFormatPr baseColWidth="10" defaultColWidth="2.77734375" defaultRowHeight="14.4" x14ac:dyDescent="0.3"/>
  <cols>
    <col min="1" max="1" width="4.77734375" style="34" customWidth="1"/>
    <col min="2" max="3" width="15.77734375" style="34" customWidth="1"/>
    <col min="4" max="4" width="9.21875" style="34" customWidth="1"/>
    <col min="5" max="15" width="15.77734375" style="34" customWidth="1"/>
    <col min="16" max="16" width="15.44140625" style="34" customWidth="1"/>
    <col min="17" max="17" width="21.77734375" style="34" customWidth="1"/>
    <col min="18" max="16384" width="2.77734375" style="34"/>
  </cols>
  <sheetData>
    <row r="1" spans="2:335" ht="33.9" customHeight="1" x14ac:dyDescent="0.3">
      <c r="B1" s="532" t="s">
        <v>141</v>
      </c>
      <c r="C1" s="533"/>
      <c r="D1" s="533"/>
      <c r="E1" s="533"/>
      <c r="F1" s="533"/>
      <c r="G1" s="533"/>
      <c r="H1" s="533"/>
      <c r="I1" s="534"/>
      <c r="K1" s="503" t="s">
        <v>106</v>
      </c>
      <c r="L1" s="506" t="s">
        <v>214</v>
      </c>
      <c r="M1" s="507"/>
      <c r="N1" s="507"/>
      <c r="O1" s="507"/>
      <c r="P1" s="507"/>
      <c r="Q1" s="508"/>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row>
    <row r="2" spans="2:335" s="35" customFormat="1" ht="52.5" customHeight="1" x14ac:dyDescent="0.3">
      <c r="B2" s="543" t="s">
        <v>52</v>
      </c>
      <c r="C2" s="544"/>
      <c r="D2" s="547" t="str">
        <f>IF('Angaben-Oplysninger'!E5="","",'Angaben-Oplysninger'!E5)</f>
        <v>Myre DK-DE</v>
      </c>
      <c r="E2" s="547"/>
      <c r="F2" s="544" t="s">
        <v>53</v>
      </c>
      <c r="G2" s="544"/>
      <c r="H2" s="548" t="str">
        <f>K45</f>
        <v>-</v>
      </c>
      <c r="I2" s="549"/>
      <c r="K2" s="504"/>
      <c r="L2" s="509"/>
      <c r="M2" s="510"/>
      <c r="N2" s="510"/>
      <c r="O2" s="510"/>
      <c r="P2" s="510"/>
      <c r="Q2" s="511"/>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row>
    <row r="3" spans="2:335" s="35" customFormat="1" ht="52.5" customHeight="1" x14ac:dyDescent="0.3">
      <c r="B3" s="543" t="s">
        <v>54</v>
      </c>
      <c r="C3" s="544"/>
      <c r="D3" s="547" t="str">
        <f>IF('Angaben-Oplysninger'!F19="","",'Angaben-Oplysninger'!F19)</f>
        <v/>
      </c>
      <c r="E3" s="547"/>
      <c r="F3" s="544" t="s">
        <v>55</v>
      </c>
      <c r="G3" s="544"/>
      <c r="H3" s="551">
        <f>E44</f>
        <v>0</v>
      </c>
      <c r="I3" s="552"/>
      <c r="K3" s="504"/>
      <c r="L3" s="509"/>
      <c r="M3" s="510"/>
      <c r="N3" s="510"/>
      <c r="O3" s="510"/>
      <c r="P3" s="510"/>
      <c r="Q3" s="511"/>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row>
    <row r="4" spans="2:335" s="35" customFormat="1" ht="52.5" customHeight="1" x14ac:dyDescent="0.3">
      <c r="B4" s="543" t="s">
        <v>74</v>
      </c>
      <c r="C4" s="544"/>
      <c r="D4" s="547" t="str">
        <f>IF('Angaben-Oplysninger'!D19="","",'Angaben-Oplysninger'!D19)</f>
        <v/>
      </c>
      <c r="E4" s="547"/>
      <c r="F4" s="544" t="s">
        <v>56</v>
      </c>
      <c r="G4" s="544"/>
      <c r="H4" s="541">
        <f>I45</f>
        <v>0</v>
      </c>
      <c r="I4" s="542"/>
      <c r="K4" s="504"/>
      <c r="L4" s="509"/>
      <c r="M4" s="510"/>
      <c r="N4" s="510"/>
      <c r="O4" s="510"/>
      <c r="P4" s="510"/>
      <c r="Q4" s="511"/>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row>
    <row r="5" spans="2:335" s="35" customFormat="1" ht="52.5" customHeight="1" thickBot="1" x14ac:dyDescent="0.35">
      <c r="B5" s="545" t="s">
        <v>75</v>
      </c>
      <c r="C5" s="546"/>
      <c r="D5" s="550" t="str">
        <f>'Angaben-Oplysninger'!C19</f>
        <v>Projektpartner 6</v>
      </c>
      <c r="E5" s="550"/>
      <c r="F5" s="546" t="s">
        <v>234</v>
      </c>
      <c r="G5" s="546"/>
      <c r="H5" s="541" t="str">
        <f>IF(H2="-","-",H3*(100%-H2))</f>
        <v>-</v>
      </c>
      <c r="I5" s="542"/>
      <c r="K5" s="504"/>
      <c r="L5" s="509"/>
      <c r="M5" s="510"/>
      <c r="N5" s="510"/>
      <c r="O5" s="510"/>
      <c r="P5" s="510"/>
      <c r="Q5" s="511"/>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row>
    <row r="6" spans="2:335" s="35" customFormat="1" ht="49.5" customHeight="1" thickBot="1" x14ac:dyDescent="0.35">
      <c r="K6" s="505"/>
      <c r="L6" s="512"/>
      <c r="M6" s="513"/>
      <c r="N6" s="513"/>
      <c r="O6" s="513"/>
      <c r="P6" s="513"/>
      <c r="Q6" s="514"/>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row>
    <row r="7" spans="2:335" s="35" customFormat="1" ht="19.649999999999999" customHeight="1" thickBot="1" x14ac:dyDescent="0.35">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row>
    <row r="8" spans="2:335" s="35" customFormat="1" ht="37.65" customHeight="1" thickBot="1" x14ac:dyDescent="0.35">
      <c r="B8" s="535" t="s">
        <v>268</v>
      </c>
      <c r="C8" s="536"/>
      <c r="D8" s="536"/>
      <c r="E8" s="619" t="s">
        <v>213</v>
      </c>
      <c r="F8" s="620"/>
      <c r="G8" s="620"/>
      <c r="H8" s="620"/>
      <c r="I8" s="620"/>
      <c r="J8" s="620"/>
      <c r="K8" s="620"/>
      <c r="L8" s="620"/>
      <c r="M8" s="621"/>
      <c r="N8" s="52"/>
      <c r="O8" s="52"/>
      <c r="P8" s="52"/>
      <c r="Q8" s="52"/>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row>
    <row r="9" spans="2:335" s="35" customFormat="1" ht="66.75" customHeight="1" x14ac:dyDescent="0.3">
      <c r="B9" s="537"/>
      <c r="C9" s="538"/>
      <c r="D9" s="538"/>
      <c r="E9" s="143" t="s">
        <v>70</v>
      </c>
      <c r="F9" s="622" t="s">
        <v>185</v>
      </c>
      <c r="G9" s="622"/>
      <c r="H9" s="154" t="s">
        <v>110</v>
      </c>
      <c r="I9" s="154" t="s">
        <v>48</v>
      </c>
      <c r="J9" s="154" t="s">
        <v>9</v>
      </c>
      <c r="K9" s="622" t="s">
        <v>184</v>
      </c>
      <c r="L9" s="622"/>
      <c r="M9" s="623"/>
      <c r="N9" s="111"/>
      <c r="O9" s="111"/>
      <c r="P9" s="52"/>
      <c r="Q9" s="52"/>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row>
    <row r="10" spans="2:335" s="35" customFormat="1" ht="149.4" customHeight="1" x14ac:dyDescent="0.3">
      <c r="B10" s="537"/>
      <c r="C10" s="538"/>
      <c r="D10" s="538"/>
      <c r="E10" s="37" t="s">
        <v>187</v>
      </c>
      <c r="F10" s="496"/>
      <c r="G10" s="496"/>
      <c r="H10" s="108">
        <f>IF($D$3="DE",62,IF($D$3="DK",68,0))</f>
        <v>0</v>
      </c>
      <c r="I10" s="3">
        <v>0</v>
      </c>
      <c r="J10" s="108">
        <f>$H10*I10*1720</f>
        <v>0</v>
      </c>
      <c r="K10" s="611"/>
      <c r="L10" s="611"/>
      <c r="M10" s="612"/>
      <c r="N10" s="112"/>
      <c r="O10" s="113"/>
      <c r="P10" s="114"/>
      <c r="Q10" s="114"/>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row>
    <row r="11" spans="2:335" s="35" customFormat="1" ht="149.4" customHeight="1" x14ac:dyDescent="0.3">
      <c r="B11" s="537"/>
      <c r="C11" s="538"/>
      <c r="D11" s="538"/>
      <c r="E11" s="37" t="s">
        <v>50</v>
      </c>
      <c r="F11" s="496"/>
      <c r="G11" s="496"/>
      <c r="H11" s="108">
        <f>IF($D$3="DE",46,IF($D$3="DK",51,0))</f>
        <v>0</v>
      </c>
      <c r="I11" s="3">
        <v>0</v>
      </c>
      <c r="J11" s="108">
        <f>$H11*I11*1720</f>
        <v>0</v>
      </c>
      <c r="K11" s="611"/>
      <c r="L11" s="611"/>
      <c r="M11" s="612"/>
      <c r="N11" s="112"/>
      <c r="O11" s="113"/>
      <c r="P11" s="114"/>
      <c r="Q11" s="114"/>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row>
    <row r="12" spans="2:335" s="35" customFormat="1" ht="149.4" customHeight="1" x14ac:dyDescent="0.3">
      <c r="B12" s="537"/>
      <c r="C12" s="538"/>
      <c r="D12" s="538"/>
      <c r="E12" s="37" t="s">
        <v>51</v>
      </c>
      <c r="F12" s="496"/>
      <c r="G12" s="496"/>
      <c r="H12" s="108">
        <f>IF($D$3="DE",31,IF($D$3="DK",33,0))</f>
        <v>0</v>
      </c>
      <c r="I12" s="3">
        <v>0</v>
      </c>
      <c r="J12" s="108">
        <f>$H12*I12*1720</f>
        <v>0</v>
      </c>
      <c r="K12" s="611"/>
      <c r="L12" s="611"/>
      <c r="M12" s="612"/>
      <c r="N12" s="112"/>
      <c r="O12" s="113"/>
      <c r="P12" s="114"/>
      <c r="Q12" s="114"/>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row>
    <row r="13" spans="2:335" s="35" customFormat="1" ht="33" customHeight="1" thickBot="1" x14ac:dyDescent="0.35">
      <c r="B13" s="539"/>
      <c r="C13" s="540"/>
      <c r="D13" s="540"/>
      <c r="E13" s="648" t="s">
        <v>9</v>
      </c>
      <c r="F13" s="649"/>
      <c r="G13" s="649"/>
      <c r="H13" s="649"/>
      <c r="I13" s="650">
        <f>SUM(J10:J12)</f>
        <v>0</v>
      </c>
      <c r="J13" s="650"/>
      <c r="K13" s="667"/>
      <c r="L13" s="667"/>
      <c r="M13" s="668"/>
      <c r="N13" s="124"/>
      <c r="O13" s="1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row>
    <row r="14" spans="2:335" s="35" customFormat="1" ht="23.4" customHeight="1" thickBot="1" x14ac:dyDescent="0.35">
      <c r="B14" s="39"/>
      <c r="C14" s="40"/>
      <c r="D14" s="41"/>
      <c r="E14" s="42"/>
      <c r="F14" s="40"/>
      <c r="G14" s="40"/>
      <c r="H14" s="43"/>
      <c r="I14" s="44"/>
      <c r="J14" s="44"/>
      <c r="K14" s="44"/>
      <c r="L14" s="44"/>
      <c r="M14" s="44"/>
      <c r="N14" s="44"/>
      <c r="O14" s="45"/>
      <c r="P14" s="45"/>
      <c r="Q14" s="45"/>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row>
    <row r="15" spans="2:335" s="35" customFormat="1" ht="39" customHeight="1" thickBot="1" x14ac:dyDescent="0.35">
      <c r="B15" s="466" t="s">
        <v>241</v>
      </c>
      <c r="C15" s="561"/>
      <c r="D15" s="562"/>
      <c r="E15" s="426" t="s">
        <v>216</v>
      </c>
      <c r="F15" s="427"/>
      <c r="G15" s="427"/>
      <c r="H15" s="427"/>
      <c r="I15" s="427"/>
      <c r="J15" s="427"/>
      <c r="K15" s="427"/>
      <c r="L15" s="427"/>
      <c r="M15" s="428"/>
      <c r="N15" s="44"/>
      <c r="O15" s="45"/>
      <c r="P15" s="45"/>
      <c r="Q15" s="4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row>
    <row r="16" spans="2:335" s="35" customFormat="1" ht="60.75" customHeight="1" x14ac:dyDescent="0.3">
      <c r="B16" s="563"/>
      <c r="C16" s="564"/>
      <c r="D16" s="565"/>
      <c r="E16" s="143" t="s">
        <v>70</v>
      </c>
      <c r="F16" s="517" t="s">
        <v>185</v>
      </c>
      <c r="G16" s="517"/>
      <c r="H16" s="154" t="s">
        <v>110</v>
      </c>
      <c r="I16" s="154" t="s">
        <v>48</v>
      </c>
      <c r="J16" s="154" t="s">
        <v>173</v>
      </c>
      <c r="K16" s="622" t="s">
        <v>184</v>
      </c>
      <c r="L16" s="622"/>
      <c r="M16" s="623"/>
      <c r="N16" s="44"/>
      <c r="O16" s="45"/>
      <c r="P16" s="45"/>
      <c r="Q16" s="45"/>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row>
    <row r="17" spans="2:335" s="35" customFormat="1" ht="103.5" customHeight="1" x14ac:dyDescent="0.3">
      <c r="B17" s="563"/>
      <c r="C17" s="564"/>
      <c r="D17" s="565"/>
      <c r="E17" s="37" t="s">
        <v>49</v>
      </c>
      <c r="F17" s="496"/>
      <c r="G17" s="496"/>
      <c r="H17" s="108">
        <f>IF($D$3="DE",62,IF($D$3="DK",68,0))</f>
        <v>0</v>
      </c>
      <c r="I17" s="3">
        <v>0</v>
      </c>
      <c r="J17" s="108">
        <f>$H17*I17*287</f>
        <v>0</v>
      </c>
      <c r="K17" s="590"/>
      <c r="L17" s="591"/>
      <c r="M17" s="592"/>
      <c r="N17" s="44"/>
      <c r="O17" s="45"/>
      <c r="P17" s="45"/>
      <c r="Q17" s="45"/>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row>
    <row r="18" spans="2:335" s="35" customFormat="1" ht="103.5" customHeight="1" x14ac:dyDescent="0.3">
      <c r="B18" s="566"/>
      <c r="C18" s="567"/>
      <c r="D18" s="568"/>
      <c r="E18" s="37" t="s">
        <v>50</v>
      </c>
      <c r="F18" s="496"/>
      <c r="G18" s="496"/>
      <c r="H18" s="108">
        <f>IF($D$3="DE",46,IF($D$3="DK",51,0))</f>
        <v>0</v>
      </c>
      <c r="I18" s="3">
        <v>0</v>
      </c>
      <c r="J18" s="108">
        <f>$H18*I18*287</f>
        <v>0</v>
      </c>
      <c r="K18" s="590"/>
      <c r="L18" s="591"/>
      <c r="M18" s="592"/>
      <c r="N18" s="44"/>
      <c r="O18" s="45"/>
      <c r="P18" s="45"/>
      <c r="Q18" s="45"/>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row>
    <row r="19" spans="2:335" s="35" customFormat="1" ht="103.5" customHeight="1" thickBot="1" x14ac:dyDescent="0.35">
      <c r="B19" s="566"/>
      <c r="C19" s="567"/>
      <c r="D19" s="568"/>
      <c r="E19" s="38" t="s">
        <v>51</v>
      </c>
      <c r="F19" s="644"/>
      <c r="G19" s="644"/>
      <c r="H19" s="109">
        <f>IF($D$3="DE",31,IF($D$3="DK",33,0))</f>
        <v>0</v>
      </c>
      <c r="I19" s="4">
        <v>0</v>
      </c>
      <c r="J19" s="109">
        <f>$H19*I19*287</f>
        <v>0</v>
      </c>
      <c r="K19" s="645"/>
      <c r="L19" s="646"/>
      <c r="M19" s="647"/>
      <c r="N19" s="44"/>
      <c r="O19" s="45"/>
      <c r="P19" s="45"/>
      <c r="Q19" s="45"/>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row>
    <row r="20" spans="2:335" s="35" customFormat="1" ht="34.5" customHeight="1" thickBot="1" x14ac:dyDescent="0.35">
      <c r="B20" s="569"/>
      <c r="C20" s="570"/>
      <c r="D20" s="571"/>
      <c r="E20" s="598" t="s">
        <v>9</v>
      </c>
      <c r="F20" s="599"/>
      <c r="G20" s="599"/>
      <c r="H20" s="599"/>
      <c r="I20" s="641">
        <f>SUM(J17:J19)</f>
        <v>0</v>
      </c>
      <c r="J20" s="641"/>
      <c r="K20" s="642"/>
      <c r="L20" s="642"/>
      <c r="M20" s="643"/>
      <c r="N20" s="44"/>
      <c r="O20" s="45"/>
      <c r="P20" s="45"/>
      <c r="Q20" s="45"/>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row>
    <row r="21" spans="2:335" customFormat="1" ht="34.5" customHeight="1" thickBot="1" x14ac:dyDescent="0.35"/>
    <row r="22" spans="2:335" s="35" customFormat="1" ht="37.65" customHeight="1" x14ac:dyDescent="0.3">
      <c r="B22" s="466" t="s">
        <v>224</v>
      </c>
      <c r="C22" s="561"/>
      <c r="D22" s="562"/>
      <c r="E22" s="632" t="s">
        <v>111</v>
      </c>
      <c r="F22" s="633"/>
      <c r="G22" s="633"/>
      <c r="H22" s="633"/>
      <c r="I22" s="634"/>
      <c r="J22" s="52"/>
      <c r="K22" s="5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row>
    <row r="23" spans="2:335" s="35" customFormat="1" ht="55.65" customHeight="1" x14ac:dyDescent="0.3">
      <c r="B23" s="563"/>
      <c r="C23" s="564"/>
      <c r="D23" s="565"/>
      <c r="E23" s="655"/>
      <c r="F23" s="656"/>
      <c r="G23" s="46" t="s">
        <v>204</v>
      </c>
      <c r="H23" s="89" t="s">
        <v>173</v>
      </c>
      <c r="I23" s="90" t="s">
        <v>9</v>
      </c>
      <c r="J23" s="111"/>
      <c r="K23" s="111"/>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row>
    <row r="24" spans="2:335" s="35" customFormat="1" ht="30.75" customHeight="1" thickBot="1" x14ac:dyDescent="0.35">
      <c r="B24" s="563"/>
      <c r="C24" s="564"/>
      <c r="D24" s="565"/>
      <c r="E24" s="628" t="s">
        <v>112</v>
      </c>
      <c r="F24" s="629"/>
      <c r="G24" s="47">
        <f>I13</f>
        <v>0</v>
      </c>
      <c r="H24" s="47">
        <f>I20</f>
        <v>0</v>
      </c>
      <c r="I24" s="48">
        <f>SUM(G24:H24)</f>
        <v>0</v>
      </c>
      <c r="J24" s="121"/>
      <c r="K24" s="121"/>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row>
    <row r="25" spans="2:335" s="35" customFormat="1" ht="28.5" customHeight="1" thickBot="1" x14ac:dyDescent="0.35">
      <c r="B25" s="569"/>
      <c r="C25" s="570"/>
      <c r="D25" s="571"/>
      <c r="E25" s="606" t="s">
        <v>9</v>
      </c>
      <c r="F25" s="608"/>
      <c r="G25" s="49">
        <f>G24*0.4</f>
        <v>0</v>
      </c>
      <c r="H25" s="50">
        <f>H24*0.4</f>
        <v>0</v>
      </c>
      <c r="I25" s="51">
        <f>SUM(G25:H25)</f>
        <v>0</v>
      </c>
      <c r="J25" s="121"/>
      <c r="K25" s="122"/>
      <c r="M25" s="52"/>
      <c r="N25" s="52"/>
      <c r="Q25" s="43"/>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row>
    <row r="26" spans="2:335" s="35" customFormat="1" ht="28.5" customHeight="1" thickBot="1" x14ac:dyDescent="0.35">
      <c r="B26"/>
      <c r="C26"/>
      <c r="D26"/>
      <c r="E26"/>
      <c r="F26"/>
      <c r="G26"/>
      <c r="H26"/>
      <c r="I26"/>
      <c r="J26"/>
      <c r="K26"/>
      <c r="L26" s="52"/>
      <c r="M26" s="52"/>
      <c r="N26" s="52"/>
      <c r="Q26" s="43"/>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row>
    <row r="27" spans="2:335" s="35" customFormat="1" ht="38.25" customHeight="1" x14ac:dyDescent="0.3">
      <c r="B27" s="466" t="s">
        <v>142</v>
      </c>
      <c r="C27" s="561"/>
      <c r="D27" s="572"/>
      <c r="E27" s="351" t="s">
        <v>76</v>
      </c>
      <c r="F27" s="457"/>
      <c r="G27" s="457"/>
      <c r="H27" s="352"/>
      <c r="I27" s="632" t="s">
        <v>111</v>
      </c>
      <c r="J27" s="633"/>
      <c r="K27" s="634"/>
      <c r="L27" s="52"/>
      <c r="M27" s="52"/>
      <c r="N27" s="42"/>
      <c r="O27" s="53"/>
      <c r="P27" s="53"/>
      <c r="Q27" s="53"/>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row>
    <row r="28" spans="2:335" s="35" customFormat="1" ht="47.25" customHeight="1" x14ac:dyDescent="0.3">
      <c r="B28" s="563"/>
      <c r="C28" s="564"/>
      <c r="D28" s="573"/>
      <c r="E28" s="630"/>
      <c r="F28" s="349"/>
      <c r="G28" s="349"/>
      <c r="H28" s="631"/>
      <c r="I28" s="88" t="s">
        <v>204</v>
      </c>
      <c r="J28" s="129" t="s">
        <v>175</v>
      </c>
      <c r="K28" s="90" t="s">
        <v>9</v>
      </c>
      <c r="L28" s="111"/>
      <c r="M28" s="111"/>
      <c r="N28" s="54"/>
      <c r="O28" s="53"/>
      <c r="P28" s="53"/>
      <c r="Q28" s="53"/>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row>
    <row r="29" spans="2:335" s="35" customFormat="1" ht="36.75" customHeight="1" x14ac:dyDescent="0.3">
      <c r="B29" s="563"/>
      <c r="C29" s="564"/>
      <c r="D29" s="573"/>
      <c r="E29" s="581"/>
      <c r="F29" s="582"/>
      <c r="G29" s="582"/>
      <c r="H29" s="583"/>
      <c r="I29" s="72"/>
      <c r="J29" s="76"/>
      <c r="K29" s="145">
        <f>I29</f>
        <v>0</v>
      </c>
      <c r="M29" s="115"/>
      <c r="N29" s="55"/>
      <c r="O29" s="53"/>
      <c r="P29" s="53"/>
      <c r="Q29" s="53"/>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row>
    <row r="30" spans="2:335" s="35" customFormat="1" ht="37.65" customHeight="1" x14ac:dyDescent="0.3">
      <c r="B30" s="563"/>
      <c r="C30" s="564"/>
      <c r="D30" s="573"/>
      <c r="E30" s="581"/>
      <c r="F30" s="582"/>
      <c r="G30" s="582"/>
      <c r="H30" s="583"/>
      <c r="I30" s="72"/>
      <c r="J30" s="76"/>
      <c r="K30" s="145">
        <f>I30</f>
        <v>0</v>
      </c>
      <c r="M30" s="115"/>
      <c r="N30" s="55"/>
      <c r="O30" s="53"/>
      <c r="P30" s="53"/>
      <c r="Q30" s="53"/>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row>
    <row r="31" spans="2:335" s="35" customFormat="1" ht="38.25" customHeight="1" thickBot="1" x14ac:dyDescent="0.35">
      <c r="B31" s="563"/>
      <c r="C31" s="564"/>
      <c r="D31" s="573"/>
      <c r="E31" s="635"/>
      <c r="F31" s="636"/>
      <c r="G31" s="636"/>
      <c r="H31" s="637"/>
      <c r="I31" s="73"/>
      <c r="J31" s="77"/>
      <c r="K31" s="146">
        <f>I31</f>
        <v>0</v>
      </c>
      <c r="M31" s="115"/>
      <c r="N31" s="55"/>
      <c r="O31" s="53"/>
      <c r="P31" s="53"/>
      <c r="Q31" s="53"/>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row>
    <row r="32" spans="2:335" s="35" customFormat="1" ht="30.75" customHeight="1" thickBot="1" x14ac:dyDescent="0.35">
      <c r="B32" s="569"/>
      <c r="C32" s="570"/>
      <c r="D32" s="574"/>
      <c r="E32" s="587" t="s">
        <v>40</v>
      </c>
      <c r="F32" s="588"/>
      <c r="G32" s="588"/>
      <c r="H32" s="589"/>
      <c r="I32" s="74">
        <f>SUM(I29:I31)</f>
        <v>0</v>
      </c>
      <c r="J32" s="75"/>
      <c r="K32" s="147">
        <f>SUM(K29:K31)</f>
        <v>0</v>
      </c>
      <c r="M32" s="116"/>
      <c r="N32" s="56"/>
      <c r="O32" s="53"/>
      <c r="P32" s="53"/>
      <c r="Q32" s="53"/>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row>
    <row r="33" spans="1:335" s="35" customFormat="1" ht="31.5" customHeight="1" thickBot="1" x14ac:dyDescent="0.35">
      <c r="A33"/>
      <c r="B33"/>
      <c r="C33"/>
      <c r="D33"/>
      <c r="E33"/>
      <c r="F33"/>
      <c r="G33"/>
      <c r="H33"/>
      <c r="I33"/>
      <c r="J33"/>
      <c r="K33"/>
      <c r="L33"/>
      <c r="M33"/>
      <c r="N33"/>
      <c r="O33"/>
      <c r="P33"/>
      <c r="Q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row>
    <row r="34" spans="1:335" s="35" customFormat="1" ht="33" customHeight="1" x14ac:dyDescent="0.3">
      <c r="A34"/>
      <c r="B34" s="555" t="s">
        <v>143</v>
      </c>
      <c r="C34" s="556"/>
      <c r="D34" s="556"/>
      <c r="E34" s="557"/>
      <c r="F34" s="632" t="s">
        <v>111</v>
      </c>
      <c r="G34" s="633"/>
      <c r="H34" s="634"/>
      <c r="I34" s="52"/>
      <c r="J34" s="52"/>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row>
    <row r="35" spans="1:335" s="35" customFormat="1" ht="57" customHeight="1" x14ac:dyDescent="0.3">
      <c r="A35"/>
      <c r="B35" s="558"/>
      <c r="C35" s="559"/>
      <c r="D35" s="559"/>
      <c r="E35" s="560"/>
      <c r="F35" s="36" t="s">
        <v>204</v>
      </c>
      <c r="G35" s="89" t="s">
        <v>173</v>
      </c>
      <c r="H35" s="90" t="s">
        <v>57</v>
      </c>
      <c r="I35" s="111"/>
      <c r="J35" s="111"/>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row>
    <row r="36" spans="1:335" s="35" customFormat="1" ht="44.25" customHeight="1" x14ac:dyDescent="0.3">
      <c r="A36"/>
      <c r="B36" s="463" t="s">
        <v>215</v>
      </c>
      <c r="C36" s="464"/>
      <c r="D36" s="464"/>
      <c r="E36" s="465"/>
      <c r="F36" s="93">
        <f>I13</f>
        <v>0</v>
      </c>
      <c r="G36" s="94">
        <f>I20</f>
        <v>0</v>
      </c>
      <c r="H36" s="95">
        <f>SUM(F36:G36)</f>
        <v>0</v>
      </c>
      <c r="I36" s="112"/>
      <c r="J36" s="113"/>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row>
    <row r="37" spans="1:335" s="35" customFormat="1" ht="64.5" customHeight="1" thickBot="1" x14ac:dyDescent="0.35">
      <c r="A37"/>
      <c r="B37" s="520" t="s">
        <v>207</v>
      </c>
      <c r="C37" s="521"/>
      <c r="D37" s="521"/>
      <c r="E37" s="522"/>
      <c r="F37" s="96">
        <f>G25</f>
        <v>0</v>
      </c>
      <c r="G37" s="97">
        <f>H25</f>
        <v>0</v>
      </c>
      <c r="H37" s="98">
        <f>SUM(F37:G37)</f>
        <v>0</v>
      </c>
      <c r="I37" s="112"/>
      <c r="J37" s="113"/>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row>
    <row r="38" spans="1:335" s="35" customFormat="1" ht="30.75" hidden="1" customHeight="1" thickBot="1" x14ac:dyDescent="0.35">
      <c r="A38"/>
      <c r="B38" s="523" t="s">
        <v>154</v>
      </c>
      <c r="C38" s="524"/>
      <c r="D38" s="524"/>
      <c r="E38" s="525"/>
      <c r="F38" s="99">
        <f>SUM(F36:F37)</f>
        <v>0</v>
      </c>
      <c r="G38" s="101">
        <f>SUM(G36:G37)</f>
        <v>0</v>
      </c>
      <c r="H38" s="102">
        <f>SUM(F38:G38)</f>
        <v>0</v>
      </c>
      <c r="I38" s="113"/>
      <c r="J38" s="113"/>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row>
    <row r="39" spans="1:335" s="35" customFormat="1" ht="30.75" hidden="1" customHeight="1" thickBot="1" x14ac:dyDescent="0.35">
      <c r="A39"/>
      <c r="B39" s="526" t="s">
        <v>59</v>
      </c>
      <c r="C39" s="527"/>
      <c r="D39" s="527"/>
      <c r="E39" s="528"/>
      <c r="F39" s="103">
        <f>I32</f>
        <v>0</v>
      </c>
      <c r="G39" s="104"/>
      <c r="H39" s="102">
        <f>F39</f>
        <v>0</v>
      </c>
      <c r="I39" s="123"/>
      <c r="J39" s="113"/>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row>
    <row r="40" spans="1:335" s="35" customFormat="1" ht="30.75" customHeight="1" thickBot="1" x14ac:dyDescent="0.35">
      <c r="A40"/>
      <c r="B40" s="529" t="s">
        <v>9</v>
      </c>
      <c r="C40" s="530"/>
      <c r="D40" s="530"/>
      <c r="E40" s="531"/>
      <c r="F40" s="99">
        <f>SUM(F36:F37)</f>
        <v>0</v>
      </c>
      <c r="G40" s="100">
        <f>SUM(G36:G37)</f>
        <v>0</v>
      </c>
      <c r="H40" s="102">
        <f>SUM(H36:H37)</f>
        <v>0</v>
      </c>
      <c r="I40" s="113"/>
      <c r="J40" s="113"/>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row>
    <row r="41" spans="1:335" s="35" customFormat="1" x14ac:dyDescent="0.3">
      <c r="A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row>
    <row r="42" spans="1:335" ht="15" thickBot="1" x14ac:dyDescent="0.35">
      <c r="A42"/>
      <c r="B42"/>
      <c r="C42"/>
      <c r="D42"/>
      <c r="E42"/>
      <c r="F42"/>
      <c r="G42"/>
      <c r="H42"/>
      <c r="I42"/>
      <c r="J42"/>
      <c r="K42"/>
      <c r="L42"/>
      <c r="M42"/>
      <c r="N42"/>
      <c r="O42"/>
      <c r="P42"/>
      <c r="Q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row>
    <row r="43" spans="1:335" ht="33.9" customHeight="1" x14ac:dyDescent="0.3">
      <c r="A43"/>
      <c r="B43" s="483" t="s">
        <v>256</v>
      </c>
      <c r="C43" s="484"/>
      <c r="D43" s="485"/>
      <c r="E43" s="455" t="s">
        <v>63</v>
      </c>
      <c r="F43" s="456"/>
      <c r="G43" s="457" t="s">
        <v>249</v>
      </c>
      <c r="H43" s="457"/>
      <c r="I43" s="457"/>
      <c r="J43" s="457"/>
      <c r="K43" s="457"/>
      <c r="L43" s="457"/>
      <c r="M43" s="456" t="s">
        <v>62</v>
      </c>
      <c r="N43" s="456"/>
      <c r="O43" s="457" t="s">
        <v>64</v>
      </c>
      <c r="P43" s="457"/>
      <c r="Q43" s="70" t="s">
        <v>65</v>
      </c>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row>
    <row r="44" spans="1:335" s="58" customFormat="1" ht="33" customHeight="1" x14ac:dyDescent="0.3">
      <c r="A44" s="57"/>
      <c r="B44" s="486"/>
      <c r="C44" s="487"/>
      <c r="D44" s="488"/>
      <c r="E44" s="499">
        <f>H40</f>
        <v>0</v>
      </c>
      <c r="F44" s="442"/>
      <c r="G44" s="553" t="s">
        <v>79</v>
      </c>
      <c r="H44" s="553"/>
      <c r="I44" s="497">
        <f>H40*K44</f>
        <v>0</v>
      </c>
      <c r="J44" s="497"/>
      <c r="K44" s="481">
        <v>0.65</v>
      </c>
      <c r="L44" s="481"/>
      <c r="M44" s="69">
        <f>E44*(100%-K44)</f>
        <v>0</v>
      </c>
      <c r="N44" s="91" t="str">
        <f>IF(I45=0,"-",M44/E44)</f>
        <v>-</v>
      </c>
      <c r="O44" s="442">
        <f>M45+I45</f>
        <v>0</v>
      </c>
      <c r="P44" s="442"/>
      <c r="Q44" s="453">
        <f>ROUND((O44-E44),2)</f>
        <v>0</v>
      </c>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row>
    <row r="45" spans="1:335" s="58" customFormat="1" ht="33" customHeight="1" thickBot="1" x14ac:dyDescent="0.35">
      <c r="A45" s="57"/>
      <c r="B45" s="489"/>
      <c r="C45" s="490"/>
      <c r="D45" s="491"/>
      <c r="E45" s="500"/>
      <c r="F45" s="443"/>
      <c r="G45" s="554" t="s">
        <v>78</v>
      </c>
      <c r="H45" s="554"/>
      <c r="I45" s="498">
        <v>0</v>
      </c>
      <c r="J45" s="498"/>
      <c r="K45" s="482" t="str">
        <f>IF(E44=0,"-",(I45/E44))</f>
        <v>-</v>
      </c>
      <c r="L45" s="482"/>
      <c r="M45" s="71">
        <f>P53</f>
        <v>0</v>
      </c>
      <c r="N45" s="92" t="str">
        <f>IF(I45=0,"-",M45/E44)</f>
        <v>-</v>
      </c>
      <c r="O45" s="443"/>
      <c r="P45" s="443"/>
      <c r="Q45" s="454"/>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row>
    <row r="46" spans="1:335" ht="14.25" customHeight="1" thickBot="1" x14ac:dyDescent="0.35">
      <c r="A46"/>
      <c r="B46" s="489"/>
      <c r="C46" s="490"/>
      <c r="D46" s="492"/>
      <c r="E46" s="444"/>
      <c r="F46" s="445"/>
      <c r="G46" s="445"/>
      <c r="H46" s="445"/>
      <c r="I46" s="445"/>
      <c r="J46" s="445"/>
      <c r="K46" s="445"/>
      <c r="L46" s="445"/>
      <c r="M46" s="445"/>
      <c r="N46" s="445"/>
      <c r="O46" s="445"/>
      <c r="P46" s="445"/>
      <c r="Q46" s="4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row>
    <row r="47" spans="1:335" ht="30" customHeight="1" x14ac:dyDescent="0.3">
      <c r="A47"/>
      <c r="B47" s="489"/>
      <c r="C47" s="490"/>
      <c r="D47" s="491"/>
      <c r="E47" s="515" t="s">
        <v>113</v>
      </c>
      <c r="F47" s="462"/>
      <c r="G47" s="462"/>
      <c r="H47" s="462"/>
      <c r="I47" s="462" t="s">
        <v>77</v>
      </c>
      <c r="J47" s="462"/>
      <c r="K47" s="462"/>
      <c r="L47" s="462"/>
      <c r="M47" s="462"/>
      <c r="N47" s="462"/>
      <c r="O47" s="462"/>
      <c r="P47" s="447" t="s">
        <v>57</v>
      </c>
      <c r="Q47" s="448"/>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row>
    <row r="48" spans="1:335" ht="69.900000000000006" customHeight="1" x14ac:dyDescent="0.3">
      <c r="A48"/>
      <c r="B48" s="489"/>
      <c r="C48" s="490"/>
      <c r="D48" s="491"/>
      <c r="E48" s="625"/>
      <c r="F48" s="496"/>
      <c r="G48" s="496"/>
      <c r="H48" s="496"/>
      <c r="I48" s="496"/>
      <c r="J48" s="496"/>
      <c r="K48" s="496"/>
      <c r="L48" s="496"/>
      <c r="M48" s="496"/>
      <c r="N48" s="496"/>
      <c r="O48" s="496"/>
      <c r="P48" s="449">
        <v>0</v>
      </c>
      <c r="Q48" s="450"/>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row>
    <row r="49" spans="1:335" ht="69.900000000000006" customHeight="1" x14ac:dyDescent="0.3">
      <c r="A49"/>
      <c r="B49" s="489"/>
      <c r="C49" s="490"/>
      <c r="D49" s="491"/>
      <c r="E49" s="625"/>
      <c r="F49" s="496"/>
      <c r="G49" s="496"/>
      <c r="H49" s="496"/>
      <c r="I49" s="496"/>
      <c r="J49" s="496"/>
      <c r="K49" s="496"/>
      <c r="L49" s="496"/>
      <c r="M49" s="496"/>
      <c r="N49" s="496"/>
      <c r="O49" s="496"/>
      <c r="P49" s="449">
        <v>0</v>
      </c>
      <c r="Q49" s="450"/>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row>
    <row r="50" spans="1:335" ht="69.900000000000006" customHeight="1" x14ac:dyDescent="0.3">
      <c r="A50"/>
      <c r="B50" s="489"/>
      <c r="C50" s="490"/>
      <c r="D50" s="491"/>
      <c r="E50" s="625"/>
      <c r="F50" s="496"/>
      <c r="G50" s="496"/>
      <c r="H50" s="496"/>
      <c r="I50" s="496"/>
      <c r="J50" s="496"/>
      <c r="K50" s="496"/>
      <c r="L50" s="496"/>
      <c r="M50" s="496"/>
      <c r="N50" s="496"/>
      <c r="O50" s="496"/>
      <c r="P50" s="449">
        <v>0</v>
      </c>
      <c r="Q50" s="4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row>
    <row r="51" spans="1:335" ht="69.900000000000006" customHeight="1" x14ac:dyDescent="0.3">
      <c r="A51"/>
      <c r="B51" s="489"/>
      <c r="C51" s="490"/>
      <c r="D51" s="491"/>
      <c r="E51" s="625"/>
      <c r="F51" s="496"/>
      <c r="G51" s="496"/>
      <c r="H51" s="496"/>
      <c r="I51" s="496"/>
      <c r="J51" s="496"/>
      <c r="K51" s="496"/>
      <c r="L51" s="496"/>
      <c r="M51" s="496"/>
      <c r="N51" s="496"/>
      <c r="O51" s="496"/>
      <c r="P51" s="449">
        <v>0</v>
      </c>
      <c r="Q51" s="450"/>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row>
    <row r="52" spans="1:335" ht="69.900000000000006" customHeight="1" thickBot="1" x14ac:dyDescent="0.35">
      <c r="A52"/>
      <c r="B52" s="489"/>
      <c r="C52" s="490"/>
      <c r="D52" s="491"/>
      <c r="E52" s="624"/>
      <c r="F52" s="480"/>
      <c r="G52" s="480"/>
      <c r="H52" s="480"/>
      <c r="I52" s="480"/>
      <c r="J52" s="480"/>
      <c r="K52" s="480"/>
      <c r="L52" s="480"/>
      <c r="M52" s="480"/>
      <c r="N52" s="480"/>
      <c r="O52" s="480"/>
      <c r="P52" s="451">
        <v>0</v>
      </c>
      <c r="Q52" s="4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row>
    <row r="53" spans="1:335" ht="30" customHeight="1" thickBot="1" x14ac:dyDescent="0.35">
      <c r="A53"/>
      <c r="B53" s="493"/>
      <c r="C53" s="494"/>
      <c r="D53" s="495"/>
      <c r="E53" s="440" t="s">
        <v>9</v>
      </c>
      <c r="F53" s="441"/>
      <c r="G53" s="441"/>
      <c r="H53" s="441"/>
      <c r="I53" s="441"/>
      <c r="J53" s="441"/>
      <c r="K53" s="441"/>
      <c r="L53" s="441"/>
      <c r="M53" s="441"/>
      <c r="N53" s="441"/>
      <c r="O53" s="441"/>
      <c r="P53" s="478">
        <f>SUM(P48:Q52)</f>
        <v>0</v>
      </c>
      <c r="Q53" s="479"/>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row>
    <row r="54" spans="1:335" x14ac:dyDescent="0.3">
      <c r="A54"/>
      <c r="B54" s="35"/>
      <c r="C54" s="35"/>
      <c r="D54" s="35"/>
      <c r="E54" s="35"/>
      <c r="F54" s="35"/>
      <c r="G54" s="35"/>
      <c r="H54" s="35"/>
      <c r="I54" s="35"/>
      <c r="J54" s="35"/>
      <c r="K54" s="35"/>
      <c r="L54" s="35"/>
      <c r="M54" s="35"/>
      <c r="N54" s="35"/>
      <c r="O54" s="35"/>
      <c r="P54" s="35"/>
      <c r="Q54" s="35"/>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row>
    <row r="55" spans="1:335" ht="15" thickBot="1" x14ac:dyDescent="0.35">
      <c r="A55"/>
      <c r="B55" s="35"/>
      <c r="C55" s="35"/>
      <c r="D55" s="35"/>
      <c r="E55" s="35"/>
      <c r="F55" s="35"/>
      <c r="G55" s="35"/>
      <c r="H55" s="35"/>
      <c r="I55" s="35"/>
      <c r="J55" s="35"/>
      <c r="K55" s="35"/>
      <c r="L55" s="35"/>
      <c r="M55" s="35"/>
      <c r="N55" s="35"/>
      <c r="O55" s="35"/>
      <c r="P55" s="35"/>
      <c r="Q55" s="3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row>
    <row r="56" spans="1:335" ht="29.25" customHeight="1" x14ac:dyDescent="0.3">
      <c r="A56"/>
      <c r="B56" s="466" t="s">
        <v>144</v>
      </c>
      <c r="C56" s="467"/>
      <c r="D56" s="468"/>
      <c r="E56" s="351" t="s">
        <v>58</v>
      </c>
      <c r="F56" s="457"/>
      <c r="G56" s="155" t="s">
        <v>5</v>
      </c>
      <c r="H56" s="155" t="s">
        <v>10</v>
      </c>
      <c r="I56" s="155" t="s">
        <v>6</v>
      </c>
      <c r="J56" s="155" t="s">
        <v>7</v>
      </c>
      <c r="K56" s="155" t="s">
        <v>8</v>
      </c>
      <c r="L56" s="424" t="s">
        <v>11</v>
      </c>
      <c r="M56" s="111"/>
      <c r="N56" s="111"/>
      <c r="O56" s="111"/>
      <c r="P56" s="111"/>
      <c r="Q56" s="12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row>
    <row r="57" spans="1:335" ht="29.25" customHeight="1" x14ac:dyDescent="0.3">
      <c r="A57"/>
      <c r="B57" s="469"/>
      <c r="C57" s="470"/>
      <c r="D57" s="471"/>
      <c r="E57" s="516" t="s">
        <v>61</v>
      </c>
      <c r="F57" s="517"/>
      <c r="G57" s="59" t="s">
        <v>42</v>
      </c>
      <c r="H57" s="156" t="s">
        <v>60</v>
      </c>
      <c r="I57" s="156" t="s">
        <v>60</v>
      </c>
      <c r="J57" s="156" t="s">
        <v>60</v>
      </c>
      <c r="K57" s="156" t="s">
        <v>60</v>
      </c>
      <c r="L57" s="425"/>
      <c r="M57" s="111"/>
      <c r="N57" s="111"/>
      <c r="O57" s="111"/>
      <c r="P57" s="111"/>
      <c r="Q57" s="126"/>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row>
    <row r="58" spans="1:335" ht="29.25" customHeight="1" x14ac:dyDescent="0.3">
      <c r="A58"/>
      <c r="B58" s="472"/>
      <c r="C58" s="473"/>
      <c r="D58" s="474"/>
      <c r="E58" s="516" t="s">
        <v>115</v>
      </c>
      <c r="F58" s="517"/>
      <c r="G58" s="105">
        <v>0</v>
      </c>
      <c r="H58" s="106"/>
      <c r="I58" s="107"/>
      <c r="J58" s="107"/>
      <c r="K58" s="107"/>
      <c r="L58" s="149">
        <f>SUMIF(G57, "Ja",G58)+SUMIF(H57, "Ja",H58)+SUMIF(I57, "Ja",I58)+SUMIF(J57, "Ja",J58)+SUMIF(K57, "Ja",K58)</f>
        <v>0</v>
      </c>
      <c r="M58" s="111"/>
      <c r="N58" s="111"/>
      <c r="O58" s="111"/>
      <c r="P58" s="111"/>
      <c r="Q58" s="126"/>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row>
    <row r="59" spans="1:335" ht="37.65" customHeight="1" x14ac:dyDescent="0.3">
      <c r="A59"/>
      <c r="B59" s="472"/>
      <c r="C59" s="473"/>
      <c r="D59" s="474"/>
      <c r="E59" s="516" t="s">
        <v>153</v>
      </c>
      <c r="F59" s="517"/>
      <c r="G59" s="442">
        <f>$H$40*G58</f>
        <v>0</v>
      </c>
      <c r="H59" s="442">
        <f>IF(H57="Nein | Nej",0,$H$40*H58)</f>
        <v>0</v>
      </c>
      <c r="I59" s="442">
        <f t="shared" ref="I59:K59" si="0">IF(I57="Nein | Nej",0,$H$40*I58)</f>
        <v>0</v>
      </c>
      <c r="J59" s="442">
        <f t="shared" si="0"/>
        <v>0</v>
      </c>
      <c r="K59" s="442">
        <f t="shared" si="0"/>
        <v>0</v>
      </c>
      <c r="L59" s="501">
        <f>SUMIF(G57, "Ja", G59)+SUMIF(H57, "Ja", H59)+SUMIF(I57, "Ja", I59)+SUMIF(J57, "Ja", J59)+SUMIF(K57, "Ja", K59)</f>
        <v>0</v>
      </c>
      <c r="M59" s="502"/>
      <c r="N59" s="502"/>
      <c r="O59" s="502"/>
      <c r="P59" s="502"/>
      <c r="Q59" s="502"/>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row>
    <row r="60" spans="1:335" ht="35.25" customHeight="1" thickBot="1" x14ac:dyDescent="0.35">
      <c r="A60"/>
      <c r="B60" s="475"/>
      <c r="C60" s="476"/>
      <c r="D60" s="477"/>
      <c r="E60" s="518"/>
      <c r="F60" s="519"/>
      <c r="G60" s="443"/>
      <c r="H60" s="443"/>
      <c r="I60" s="443"/>
      <c r="J60" s="443"/>
      <c r="K60" s="443"/>
      <c r="L60" s="479"/>
      <c r="M60" s="502"/>
      <c r="N60" s="502"/>
      <c r="O60" s="502"/>
      <c r="P60" s="502"/>
      <c r="Q60" s="502"/>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row>
    <row r="61" spans="1:335" x14ac:dyDescent="0.3">
      <c r="A61"/>
      <c r="B61"/>
      <c r="C61"/>
      <c r="D61"/>
      <c r="E61"/>
      <c r="F61"/>
      <c r="G61"/>
      <c r="H61"/>
      <c r="I61"/>
      <c r="J61"/>
      <c r="K61"/>
      <c r="L61"/>
      <c r="M61"/>
      <c r="N61"/>
      <c r="O61"/>
      <c r="P61"/>
      <c r="Q61"/>
    </row>
    <row r="62" spans="1:335" x14ac:dyDescent="0.3">
      <c r="A62"/>
      <c r="B62"/>
      <c r="C62"/>
      <c r="D62"/>
      <c r="E62"/>
      <c r="F62"/>
      <c r="G62"/>
      <c r="H62"/>
      <c r="I62"/>
      <c r="J62"/>
      <c r="K62"/>
      <c r="L62"/>
      <c r="M62"/>
      <c r="N62"/>
      <c r="O62"/>
      <c r="P62"/>
      <c r="Q62"/>
    </row>
    <row r="76" spans="3:8" x14ac:dyDescent="0.3">
      <c r="C76"/>
      <c r="D76"/>
      <c r="E76"/>
      <c r="F76"/>
      <c r="G76"/>
      <c r="H76"/>
    </row>
    <row r="77" spans="3:8" x14ac:dyDescent="0.3">
      <c r="C77"/>
      <c r="D77"/>
      <c r="E77"/>
      <c r="F77"/>
      <c r="G77"/>
      <c r="H77"/>
    </row>
    <row r="78" spans="3:8" x14ac:dyDescent="0.3">
      <c r="C78"/>
      <c r="D78"/>
      <c r="E78"/>
      <c r="F78"/>
      <c r="G78"/>
      <c r="H78"/>
    </row>
    <row r="79" spans="3:8" x14ac:dyDescent="0.3">
      <c r="C79"/>
      <c r="D79"/>
      <c r="E79"/>
      <c r="F79"/>
      <c r="G79"/>
      <c r="H79"/>
    </row>
    <row r="80" spans="3:8" x14ac:dyDescent="0.3">
      <c r="C80"/>
      <c r="D80"/>
      <c r="E80"/>
      <c r="F80"/>
      <c r="G80"/>
      <c r="H80"/>
    </row>
    <row r="81" spans="3:8" x14ac:dyDescent="0.3">
      <c r="C81"/>
      <c r="D81"/>
      <c r="E81"/>
      <c r="F81"/>
      <c r="G81"/>
      <c r="H81"/>
    </row>
    <row r="82" spans="3:8" x14ac:dyDescent="0.3">
      <c r="C82"/>
      <c r="D82"/>
      <c r="E82"/>
      <c r="F82"/>
      <c r="G82"/>
      <c r="H82"/>
    </row>
    <row r="83" spans="3:8" x14ac:dyDescent="0.3">
      <c r="C83"/>
      <c r="D83"/>
      <c r="E83"/>
      <c r="F83"/>
      <c r="G83"/>
      <c r="H83"/>
    </row>
    <row r="84" spans="3:8" x14ac:dyDescent="0.3">
      <c r="C84"/>
      <c r="D84"/>
      <c r="E84"/>
      <c r="F84"/>
      <c r="G84"/>
      <c r="H84"/>
    </row>
    <row r="85" spans="3:8" x14ac:dyDescent="0.3">
      <c r="C85"/>
      <c r="D85"/>
      <c r="E85"/>
      <c r="F85"/>
      <c r="G85"/>
      <c r="H85"/>
    </row>
    <row r="86" spans="3:8" x14ac:dyDescent="0.3">
      <c r="C86"/>
      <c r="D86"/>
      <c r="E86"/>
      <c r="F86"/>
      <c r="G86"/>
      <c r="H86"/>
    </row>
  </sheetData>
  <sheetProtection algorithmName="SHA-512" hashValue="oczAjl/vFVpDhfKLV0f6Pvxoehv0qj/urz0headLMalRa0vuQKifEgLsR1XE/MqpMGWuACJBD3hxouLTR4xGgQ==" saltValue="Y4xTAeTBWmIPLwOdLlNjUQ==" spinCount="100000" sheet="1" objects="1" scenarios="1"/>
  <mergeCells count="116">
    <mergeCell ref="E8:M8"/>
    <mergeCell ref="K9:M9"/>
    <mergeCell ref="K10:M10"/>
    <mergeCell ref="K11:M11"/>
    <mergeCell ref="K12:M12"/>
    <mergeCell ref="K13:M13"/>
    <mergeCell ref="K20:M20"/>
    <mergeCell ref="B1:I1"/>
    <mergeCell ref="K1:K6"/>
    <mergeCell ref="L1:Q6"/>
    <mergeCell ref="B2:C2"/>
    <mergeCell ref="D2:E2"/>
    <mergeCell ref="F2:G2"/>
    <mergeCell ref="H2:I2"/>
    <mergeCell ref="B3:C3"/>
    <mergeCell ref="D3:E3"/>
    <mergeCell ref="F3:G3"/>
    <mergeCell ref="H3:I3"/>
    <mergeCell ref="B4:C4"/>
    <mergeCell ref="D4:E4"/>
    <mergeCell ref="F4:G4"/>
    <mergeCell ref="H4:I4"/>
    <mergeCell ref="B5:C5"/>
    <mergeCell ref="D5:E5"/>
    <mergeCell ref="F5:G5"/>
    <mergeCell ref="H5:I5"/>
    <mergeCell ref="E13:H13"/>
    <mergeCell ref="I13:J13"/>
    <mergeCell ref="E31:H31"/>
    <mergeCell ref="E32:H32"/>
    <mergeCell ref="B34:E35"/>
    <mergeCell ref="B36:E36"/>
    <mergeCell ref="B15:D20"/>
    <mergeCell ref="E15:M15"/>
    <mergeCell ref="F16:G16"/>
    <mergeCell ref="K16:M16"/>
    <mergeCell ref="F17:G17"/>
    <mergeCell ref="B8:D13"/>
    <mergeCell ref="F9:G9"/>
    <mergeCell ref="F10:G10"/>
    <mergeCell ref="F11:G11"/>
    <mergeCell ref="F12:G12"/>
    <mergeCell ref="K17:M17"/>
    <mergeCell ref="F18:G18"/>
    <mergeCell ref="K18:M18"/>
    <mergeCell ref="F19:G19"/>
    <mergeCell ref="K19:M19"/>
    <mergeCell ref="E20:H20"/>
    <mergeCell ref="I20:J20"/>
    <mergeCell ref="B37:E37"/>
    <mergeCell ref="B22:D25"/>
    <mergeCell ref="E23:F23"/>
    <mergeCell ref="E24:F24"/>
    <mergeCell ref="E25:F25"/>
    <mergeCell ref="B27:D32"/>
    <mergeCell ref="E27:H28"/>
    <mergeCell ref="E29:H29"/>
    <mergeCell ref="E30:H30"/>
    <mergeCell ref="F34:H34"/>
    <mergeCell ref="E22:I22"/>
    <mergeCell ref="I27:K27"/>
    <mergeCell ref="B38:E38"/>
    <mergeCell ref="B39:E39"/>
    <mergeCell ref="B40:E40"/>
    <mergeCell ref="B43:D53"/>
    <mergeCell ref="E43:F43"/>
    <mergeCell ref="G43:L43"/>
    <mergeCell ref="E48:H48"/>
    <mergeCell ref="I48:O48"/>
    <mergeCell ref="E51:H51"/>
    <mergeCell ref="I51:O51"/>
    <mergeCell ref="I50:O50"/>
    <mergeCell ref="G45:H45"/>
    <mergeCell ref="I45:J45"/>
    <mergeCell ref="K45:L45"/>
    <mergeCell ref="E46:Q46"/>
    <mergeCell ref="E52:H52"/>
    <mergeCell ref="P48:Q48"/>
    <mergeCell ref="E49:H49"/>
    <mergeCell ref="I49:O49"/>
    <mergeCell ref="P49:Q49"/>
    <mergeCell ref="E50:H50"/>
    <mergeCell ref="E47:H47"/>
    <mergeCell ref="I47:O47"/>
    <mergeCell ref="P47:Q47"/>
    <mergeCell ref="B56:D60"/>
    <mergeCell ref="E56:F56"/>
    <mergeCell ref="E57:F57"/>
    <mergeCell ref="E58:F58"/>
    <mergeCell ref="E59:F60"/>
    <mergeCell ref="G59:G60"/>
    <mergeCell ref="H59:H60"/>
    <mergeCell ref="I59:I60"/>
    <mergeCell ref="J59:J60"/>
    <mergeCell ref="Q59:Q60"/>
    <mergeCell ref="K59:K60"/>
    <mergeCell ref="L59:L60"/>
    <mergeCell ref="M59:M60"/>
    <mergeCell ref="N59:N60"/>
    <mergeCell ref="O59:O60"/>
    <mergeCell ref="P59:P60"/>
    <mergeCell ref="L56:L57"/>
    <mergeCell ref="P51:Q51"/>
    <mergeCell ref="I52:O52"/>
    <mergeCell ref="P52:Q52"/>
    <mergeCell ref="E53:O53"/>
    <mergeCell ref="P53:Q53"/>
    <mergeCell ref="M43:N43"/>
    <mergeCell ref="O43:P43"/>
    <mergeCell ref="E44:F45"/>
    <mergeCell ref="G44:H44"/>
    <mergeCell ref="I44:J44"/>
    <mergeCell ref="K44:L44"/>
    <mergeCell ref="O44:P45"/>
    <mergeCell ref="P50:Q50"/>
    <mergeCell ref="Q44:Q45"/>
  </mergeCells>
  <conditionalFormatting sqref="G58">
    <cfRule type="expression" dxfId="54" priority="32">
      <formula>$G$57="Ja"</formula>
    </cfRule>
    <cfRule type="expression" dxfId="53" priority="33">
      <formula>$G$57="Nein | Nej"</formula>
    </cfRule>
  </conditionalFormatting>
  <conditionalFormatting sqref="H58">
    <cfRule type="expression" dxfId="52" priority="31">
      <formula>$H$57="Ja"</formula>
    </cfRule>
  </conditionalFormatting>
  <conditionalFormatting sqref="H59:K60">
    <cfRule type="expression" dxfId="51" priority="12">
      <formula>$H$57="Nein | Nej"</formula>
    </cfRule>
  </conditionalFormatting>
  <conditionalFormatting sqref="I58">
    <cfRule type="expression" dxfId="50" priority="29">
      <formula>$I$57="Ja"</formula>
    </cfRule>
    <cfRule type="expression" dxfId="49" priority="30">
      <formula>$I$57="Nein | Nej"</formula>
    </cfRule>
  </conditionalFormatting>
  <conditionalFormatting sqref="J58">
    <cfRule type="expression" dxfId="48" priority="27">
      <formula>$J$57="Ja"</formula>
    </cfRule>
    <cfRule type="expression" dxfId="47" priority="28">
      <formula>$J$57="Nein | Nej"</formula>
    </cfRule>
  </conditionalFormatting>
  <conditionalFormatting sqref="K58">
    <cfRule type="expression" dxfId="46" priority="25">
      <formula>$K$57="Ja"</formula>
    </cfRule>
    <cfRule type="expression" dxfId="45" priority="26">
      <formula>$K$57="Nein | Nej"</formula>
    </cfRule>
  </conditionalFormatting>
  <conditionalFormatting sqref="L58">
    <cfRule type="cellIs" dxfId="44" priority="1" operator="equal">
      <formula>1</formula>
    </cfRule>
    <cfRule type="cellIs" dxfId="43" priority="2" operator="lessThan">
      <formula>1</formula>
    </cfRule>
    <cfRule type="cellIs" dxfId="42" priority="3" operator="greaterThan">
      <formula>100%</formula>
    </cfRule>
  </conditionalFormatting>
  <conditionalFormatting sqref="M59:M60">
    <cfRule type="expression" dxfId="41" priority="7">
      <formula>$M$57="Nein | Nej"</formula>
    </cfRule>
  </conditionalFormatting>
  <conditionalFormatting sqref="N59:N60">
    <cfRule type="expression" dxfId="40" priority="6">
      <formula>$N$57="Nein | Nej"</formula>
    </cfRule>
  </conditionalFormatting>
  <conditionalFormatting sqref="O59:O60">
    <cfRule type="expression" dxfId="39" priority="5">
      <formula>$O$57="Nein | Nej"</formula>
    </cfRule>
  </conditionalFormatting>
  <conditionalFormatting sqref="P59:P60">
    <cfRule type="expression" dxfId="38" priority="4">
      <formula>$P$57="Nein | Nej"</formula>
    </cfRule>
  </conditionalFormatting>
  <conditionalFormatting sqref="Q44">
    <cfRule type="cellIs" dxfId="37" priority="34" operator="notEqual">
      <formula>0</formula>
    </cfRule>
  </conditionalFormatting>
  <conditionalFormatting sqref="Q44:Q45">
    <cfRule type="cellIs" dxfId="36" priority="14" operator="equal">
      <formula>0</formula>
    </cfRule>
  </conditionalFormatting>
  <dataValidations count="9">
    <dataValidation allowBlank="1" showInputMessage="1" showErrorMessage="1" error="Bitte tragen Sie entweder &quot;DE&quot; oder DK&quot; ein. | Venligst indsæt enten &quot;DE&quot; eller &quot;DK&quot;" sqref="D3" xr:uid="{00000000-0002-0000-0900-000000000000}"/>
    <dataValidation type="list" allowBlank="1" showInputMessage="1" showErrorMessage="1" prompt="Bitte setzen Sie die Auswahl auf &quot;Ja&quot;, wenn der Partner am Teilziel beteiligt ist | Vælg venligst &quot;ja&quot;, når partneren deltager i delmålet " sqref="H57:K57" xr:uid="{00000000-0002-0000-0900-000001000000}">
      <formula1>"Ja,Nein | Nej"</formula1>
    </dataValidation>
    <dataValidation type="custom" allowBlank="1" showInputMessage="1" showErrorMessage="1" sqref="G57" xr:uid="{00000000-0002-0000-0900-000002000000}">
      <formula1>"Ja"</formula1>
    </dataValidation>
    <dataValidation type="textLength" allowBlank="1" showInputMessage="1" showErrorMessage="1" sqref="E29:H31 P10:Q12 I48:O52 K17:K19 K10:K12" xr:uid="{00000000-0002-0000-0900-000003000000}">
      <formula1>0</formula1>
      <formula2>1000</formula2>
    </dataValidation>
    <dataValidation type="decimal" operator="greaterThanOrEqual" allowBlank="1" showInputMessage="1" showErrorMessage="1" sqref="P48:Q52 I29:I31" xr:uid="{00000000-0002-0000-0900-000004000000}">
      <formula1>0</formula1>
    </dataValidation>
    <dataValidation type="decimal" operator="greaterThanOrEqual" allowBlank="1" showInputMessage="1" showErrorMessage="1" prompt="Bitte geben Sie hier die Höhe des Interreg-Zuschusses für den Partner an | Indtast venligst værdien for Interreg-tilskuddet for partneren  " sqref="I45" xr:uid="{00000000-0002-0000-0900-000005000000}">
      <formula1>0</formula1>
    </dataValidation>
    <dataValidation type="textLength" allowBlank="1" showInputMessage="1" showErrorMessage="1" prompt="Bitte fügen Sie hier eine Beschreibung der Tätigkeiten der jeweiligen Leistungsgruppe im Projekt bei | Tilføj her venligst en beskrivelse af de enkelte funktionsgruppes aktiviteter i projektet." sqref="F17:G19 F10:G12" xr:uid="{00000000-0002-0000-0900-000006000000}">
      <formula1>0</formula1>
      <formula2>1000</formula2>
    </dataValidation>
    <dataValidation type="decimal" operator="greaterThanOrEqual" allowBlank="1" showInputMessage="1" showErrorMessage="1" prompt="Bitte geben Sie hier die Anzahl der Vollzeitstellen für jede der drei Leistungsgruppen in der Projektperiode an | Indtast venligst her antal fuldtidsstillinger for hver af de tre funktionsgrupper i projektperioden" sqref="I10:I12" xr:uid="{00000000-0002-0000-0900-000007000000}">
      <formula1>0</formula1>
    </dataValidation>
    <dataValidation type="decimal" operator="greaterThanOrEqual" allowBlank="1" showInputMessage="1" showErrorMessage="1" prompt="Bitte geben Sie hier die Anzahl der Vollzeitstellen für jede der drei Leistungsgruppen in der Nachlaufzeit an | Indtast venligst her antal fuldtidsstillinger for hver af de tre funktionsgrupper i opfølgningsperioden" sqref="I17:I19" xr:uid="{00000000-0002-0000-0900-000008000000}">
      <formula1>0</formula1>
    </dataValidation>
  </dataValidations>
  <pageMargins left="0.23622047244094491" right="0.23622047244094491" top="0.74803149606299213" bottom="0.74803149606299213" header="0.31496062992125984" footer="0.31496062992125984"/>
  <pageSetup paperSize="9" scale="55" fitToHeight="2" orientation="landscape" r:id="rId1"/>
  <headerFooter alignWithMargins="0">
    <oddHeader>&amp;L&amp;"Arial Black,Fett"&amp;16 7. Partnerbudget Projektpartner 4</oddHeader>
    <oddFooter>&amp;L&amp;KFF0000Budgetmodel PKP - Version 2, 12.05.2023&amp;R Budget &amp;A Seite | side  &amp;P/&amp;N</oddFooter>
  </headerFooter>
  <rowBreaks count="2" manualBreakCount="2">
    <brk id="26" max="16383" man="1"/>
    <brk id="41" max="16383" man="1"/>
  </rowBreaks>
  <extLst>
    <ext xmlns:x14="http://schemas.microsoft.com/office/spreadsheetml/2009/9/main" uri="{CCE6A557-97BC-4b89-ADB6-D9C93CAAB3DF}">
      <x14:dataValidations xmlns:xm="http://schemas.microsoft.com/office/excel/2006/main" count="2">
        <x14:dataValidation type="decimal" allowBlank="1" showInputMessage="1" showErrorMessage="1" error="Bitte wählen Sie einen Wert höher als 0 % und maximal 100 %, wenn der Partner an dem Teilziel beteiligt ist | Vælg indtast en værdi højere end 0 % og maksimal 100 %, når partneren deltager i delmålet" prompt="Bitte wählen Sie einen Wert höher als 0 % und maximal 100 %, wenn der Partner an dem Teilziel beteiligt ist | Vælg indtast en værdi højere end 0 % og maksimal 100 %, når partneren deltager i delmålet" xr:uid="{00000000-0002-0000-0900-000009000000}">
          <x14:formula1>
            <xm:f>Quellen!$H$3</xm:f>
          </x14:formula1>
          <x14:formula2>
            <xm:f>Quellen!$L$3</xm:f>
          </x14:formula2>
          <xm:sqref>G58:K58</xm:sqref>
        </x14:dataValidation>
        <x14:dataValidation type="list" allowBlank="1" showInputMessage="1" showErrorMessage="1" prompt="Bitte wählen Sie die Form der Kofinanzierung aus der Auswahl | Vælg venligst medfinansieringsformen ud fra listen" xr:uid="{00000000-0002-0000-0900-00000A000000}">
          <x14:formula1>
            <xm:f>Quellen!$B$4:$B$8</xm:f>
          </x14:formula1>
          <xm:sqref>E48:H52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BCBCBC"/>
  </sheetPr>
  <dimension ref="A1:LW86"/>
  <sheetViews>
    <sheetView showGridLines="0" view="pageLayout" topLeftCell="A13" zoomScaleNormal="90" zoomScaleSheetLayoutView="80" workbookViewId="0">
      <selection activeCell="J19" sqref="J19"/>
    </sheetView>
  </sheetViews>
  <sheetFormatPr baseColWidth="10" defaultColWidth="2.77734375" defaultRowHeight="14.4" x14ac:dyDescent="0.3"/>
  <cols>
    <col min="1" max="1" width="4.77734375" style="34" customWidth="1"/>
    <col min="2" max="3" width="15.77734375" style="34" customWidth="1"/>
    <col min="4" max="4" width="9.21875" style="34" customWidth="1"/>
    <col min="5" max="15" width="15.77734375" style="34" customWidth="1"/>
    <col min="16" max="16" width="15.44140625" style="34" customWidth="1"/>
    <col min="17" max="17" width="21.77734375" style="34" customWidth="1"/>
    <col min="18" max="16384" width="2.77734375" style="34"/>
  </cols>
  <sheetData>
    <row r="1" spans="2:335" ht="33.9" customHeight="1" x14ac:dyDescent="0.3">
      <c r="B1" s="532" t="s">
        <v>145</v>
      </c>
      <c r="C1" s="533"/>
      <c r="D1" s="533"/>
      <c r="E1" s="533"/>
      <c r="F1" s="533"/>
      <c r="G1" s="533"/>
      <c r="H1" s="533"/>
      <c r="I1" s="534"/>
      <c r="K1" s="503" t="s">
        <v>106</v>
      </c>
      <c r="L1" s="506" t="s">
        <v>227</v>
      </c>
      <c r="M1" s="507"/>
      <c r="N1" s="507"/>
      <c r="O1" s="507"/>
      <c r="P1" s="507"/>
      <c r="Q1" s="508"/>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row>
    <row r="2" spans="2:335" s="35" customFormat="1" ht="52.5" customHeight="1" x14ac:dyDescent="0.3">
      <c r="B2" s="543" t="s">
        <v>52</v>
      </c>
      <c r="C2" s="544"/>
      <c r="D2" s="547" t="str">
        <f>IF('Angaben-Oplysninger'!E5="","",'Angaben-Oplysninger'!E5)</f>
        <v>Myre DK-DE</v>
      </c>
      <c r="E2" s="547"/>
      <c r="F2" s="544" t="s">
        <v>53</v>
      </c>
      <c r="G2" s="544"/>
      <c r="H2" s="548" t="str">
        <f>K45</f>
        <v>-</v>
      </c>
      <c r="I2" s="549"/>
      <c r="K2" s="504"/>
      <c r="L2" s="509"/>
      <c r="M2" s="510"/>
      <c r="N2" s="510"/>
      <c r="O2" s="510"/>
      <c r="P2" s="510"/>
      <c r="Q2" s="511"/>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row>
    <row r="3" spans="2:335" s="35" customFormat="1" ht="52.5" customHeight="1" x14ac:dyDescent="0.3">
      <c r="B3" s="543" t="s">
        <v>54</v>
      </c>
      <c r="C3" s="544"/>
      <c r="D3" s="547" t="str">
        <f>IF('Angaben-Oplysninger'!F20="","",'Angaben-Oplysninger'!F20)</f>
        <v/>
      </c>
      <c r="E3" s="547"/>
      <c r="F3" s="544" t="s">
        <v>55</v>
      </c>
      <c r="G3" s="544"/>
      <c r="H3" s="551">
        <f>E44</f>
        <v>0</v>
      </c>
      <c r="I3" s="552"/>
      <c r="K3" s="504"/>
      <c r="L3" s="509"/>
      <c r="M3" s="510"/>
      <c r="N3" s="510"/>
      <c r="O3" s="510"/>
      <c r="P3" s="510"/>
      <c r="Q3" s="511"/>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row>
    <row r="4" spans="2:335" s="35" customFormat="1" ht="52.5" customHeight="1" x14ac:dyDescent="0.3">
      <c r="B4" s="543" t="s">
        <v>74</v>
      </c>
      <c r="C4" s="544"/>
      <c r="D4" s="547" t="str">
        <f>IF('Angaben-Oplysninger'!D20="","",'Angaben-Oplysninger'!D20)</f>
        <v/>
      </c>
      <c r="E4" s="547"/>
      <c r="F4" s="544" t="s">
        <v>56</v>
      </c>
      <c r="G4" s="544"/>
      <c r="H4" s="541">
        <f>I45</f>
        <v>0</v>
      </c>
      <c r="I4" s="542"/>
      <c r="K4" s="504"/>
      <c r="L4" s="509"/>
      <c r="M4" s="510"/>
      <c r="N4" s="510"/>
      <c r="O4" s="510"/>
      <c r="P4" s="510"/>
      <c r="Q4" s="511"/>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row>
    <row r="5" spans="2:335" s="35" customFormat="1" ht="52.5" customHeight="1" thickBot="1" x14ac:dyDescent="0.35">
      <c r="B5" s="545" t="s">
        <v>75</v>
      </c>
      <c r="C5" s="546"/>
      <c r="D5" s="550" t="str">
        <f>'Angaben-Oplysninger'!C20</f>
        <v>Projektpartner 7</v>
      </c>
      <c r="E5" s="550"/>
      <c r="F5" s="546" t="s">
        <v>234</v>
      </c>
      <c r="G5" s="546"/>
      <c r="H5" s="541" t="str">
        <f>IF(H2="-","-",H3*(100%-H2))</f>
        <v>-</v>
      </c>
      <c r="I5" s="542"/>
      <c r="K5" s="504"/>
      <c r="L5" s="509"/>
      <c r="M5" s="510"/>
      <c r="N5" s="510"/>
      <c r="O5" s="510"/>
      <c r="P5" s="510"/>
      <c r="Q5" s="511"/>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row>
    <row r="6" spans="2:335" s="35" customFormat="1" ht="49.5" customHeight="1" thickBot="1" x14ac:dyDescent="0.35">
      <c r="K6" s="505"/>
      <c r="L6" s="512"/>
      <c r="M6" s="513"/>
      <c r="N6" s="513"/>
      <c r="O6" s="513"/>
      <c r="P6" s="513"/>
      <c r="Q6" s="514"/>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row>
    <row r="7" spans="2:335" s="35" customFormat="1" ht="19.649999999999999" customHeight="1" thickBot="1" x14ac:dyDescent="0.35">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row>
    <row r="8" spans="2:335" s="35" customFormat="1" ht="37.65" customHeight="1" thickBot="1" x14ac:dyDescent="0.35">
      <c r="B8" s="535" t="s">
        <v>266</v>
      </c>
      <c r="C8" s="536"/>
      <c r="D8" s="536"/>
      <c r="E8" s="426" t="s">
        <v>226</v>
      </c>
      <c r="F8" s="427"/>
      <c r="G8" s="427"/>
      <c r="H8" s="427"/>
      <c r="I8" s="427"/>
      <c r="J8" s="427"/>
      <c r="K8" s="427"/>
      <c r="L8" s="427"/>
      <c r="M8" s="428"/>
      <c r="N8" s="52"/>
      <c r="O8" s="52"/>
      <c r="P8" s="52"/>
      <c r="Q8" s="52"/>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row>
    <row r="9" spans="2:335" s="35" customFormat="1" ht="66.75" customHeight="1" x14ac:dyDescent="0.3">
      <c r="B9" s="537"/>
      <c r="C9" s="538"/>
      <c r="D9" s="538"/>
      <c r="E9" s="143" t="s">
        <v>70</v>
      </c>
      <c r="F9" s="622" t="s">
        <v>185</v>
      </c>
      <c r="G9" s="622"/>
      <c r="H9" s="154" t="s">
        <v>110</v>
      </c>
      <c r="I9" s="154" t="s">
        <v>48</v>
      </c>
      <c r="J9" s="154" t="s">
        <v>9</v>
      </c>
      <c r="K9" s="622" t="s">
        <v>184</v>
      </c>
      <c r="L9" s="622"/>
      <c r="M9" s="623"/>
      <c r="N9" s="111"/>
      <c r="O9" s="111"/>
      <c r="P9" s="399"/>
      <c r="Q9" s="39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row>
    <row r="10" spans="2:335" s="35" customFormat="1" ht="149.4" customHeight="1" x14ac:dyDescent="0.3">
      <c r="B10" s="537"/>
      <c r="C10" s="538"/>
      <c r="D10" s="538"/>
      <c r="E10" s="37" t="s">
        <v>187</v>
      </c>
      <c r="F10" s="496"/>
      <c r="G10" s="496"/>
      <c r="H10" s="108">
        <f>IF($D$3="DE",62,IF($D$3="DK",68,0))</f>
        <v>0</v>
      </c>
      <c r="I10" s="3">
        <v>0</v>
      </c>
      <c r="J10" s="108">
        <f>$H10*I10*1720</f>
        <v>0</v>
      </c>
      <c r="K10" s="611"/>
      <c r="L10" s="611"/>
      <c r="M10" s="612"/>
      <c r="N10" s="112"/>
      <c r="O10" s="113"/>
      <c r="P10" s="664"/>
      <c r="Q10" s="664"/>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row>
    <row r="11" spans="2:335" s="35" customFormat="1" ht="149.4" customHeight="1" x14ac:dyDescent="0.3">
      <c r="B11" s="537"/>
      <c r="C11" s="538"/>
      <c r="D11" s="538"/>
      <c r="E11" s="37" t="s">
        <v>50</v>
      </c>
      <c r="F11" s="496"/>
      <c r="G11" s="496"/>
      <c r="H11" s="108">
        <f>IF($D$3="DE",46,IF($D$3="DK",51,0))</f>
        <v>0</v>
      </c>
      <c r="I11" s="3">
        <v>0</v>
      </c>
      <c r="J11" s="108">
        <f>$H11*I11*1720</f>
        <v>0</v>
      </c>
      <c r="K11" s="611"/>
      <c r="L11" s="611"/>
      <c r="M11" s="612"/>
      <c r="N11" s="112"/>
      <c r="O11" s="113"/>
      <c r="P11" s="664"/>
      <c r="Q11" s="664"/>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row>
    <row r="12" spans="2:335" s="35" customFormat="1" ht="149.4" customHeight="1" thickBot="1" x14ac:dyDescent="0.35">
      <c r="B12" s="537"/>
      <c r="C12" s="538"/>
      <c r="D12" s="538"/>
      <c r="E12" s="38" t="s">
        <v>51</v>
      </c>
      <c r="F12" s="644"/>
      <c r="G12" s="644"/>
      <c r="H12" s="109">
        <f>IF($D$3="DE",31,IF($D$3="DK",33,0))</f>
        <v>0</v>
      </c>
      <c r="I12" s="4">
        <v>0</v>
      </c>
      <c r="J12" s="109">
        <f>$H12*I12*1720</f>
        <v>0</v>
      </c>
      <c r="K12" s="665"/>
      <c r="L12" s="665"/>
      <c r="M12" s="666"/>
      <c r="N12" s="112"/>
      <c r="O12" s="113"/>
      <c r="P12" s="664"/>
      <c r="Q12" s="664"/>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row>
    <row r="13" spans="2:335" s="35" customFormat="1" ht="33" customHeight="1" thickBot="1" x14ac:dyDescent="0.35">
      <c r="B13" s="539"/>
      <c r="C13" s="540"/>
      <c r="D13" s="540"/>
      <c r="E13" s="598" t="s">
        <v>9</v>
      </c>
      <c r="F13" s="599"/>
      <c r="G13" s="599"/>
      <c r="H13" s="599"/>
      <c r="I13" s="641">
        <f>SUM(J10:J12)</f>
        <v>0</v>
      </c>
      <c r="J13" s="641"/>
      <c r="K13" s="641"/>
      <c r="L13" s="641"/>
      <c r="M13" s="675"/>
      <c r="N13" s="124"/>
      <c r="O13" s="113"/>
      <c r="P13" s="663"/>
      <c r="Q13" s="66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row>
    <row r="14" spans="2:335" s="35" customFormat="1" ht="23.4" customHeight="1" thickBot="1" x14ac:dyDescent="0.35">
      <c r="B14" s="39"/>
      <c r="C14" s="40"/>
      <c r="D14" s="41"/>
      <c r="E14" s="42"/>
      <c r="F14" s="40"/>
      <c r="G14" s="40"/>
      <c r="H14" s="43"/>
      <c r="I14" s="44"/>
      <c r="J14" s="44"/>
      <c r="K14" s="44"/>
      <c r="L14" s="44"/>
      <c r="M14" s="44"/>
      <c r="N14" s="44"/>
      <c r="O14" s="45"/>
      <c r="P14" s="45"/>
      <c r="Q14" s="45"/>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row>
    <row r="15" spans="2:335" s="35" customFormat="1" ht="39" customHeight="1" thickBot="1" x14ac:dyDescent="0.35">
      <c r="B15" s="466" t="s">
        <v>242</v>
      </c>
      <c r="C15" s="561"/>
      <c r="D15" s="562"/>
      <c r="E15" s="426" t="s">
        <v>216</v>
      </c>
      <c r="F15" s="427"/>
      <c r="G15" s="427"/>
      <c r="H15" s="427"/>
      <c r="I15" s="427"/>
      <c r="J15" s="427"/>
      <c r="K15" s="427"/>
      <c r="L15" s="427"/>
      <c r="M15" s="428"/>
      <c r="N15" s="44"/>
      <c r="O15" s="45"/>
      <c r="P15" s="45"/>
      <c r="Q15" s="4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row>
    <row r="16" spans="2:335" s="35" customFormat="1" ht="60.75" customHeight="1" x14ac:dyDescent="0.3">
      <c r="B16" s="563"/>
      <c r="C16" s="564"/>
      <c r="D16" s="565"/>
      <c r="E16" s="143" t="s">
        <v>70</v>
      </c>
      <c r="F16" s="517" t="s">
        <v>185</v>
      </c>
      <c r="G16" s="517"/>
      <c r="H16" s="154" t="s">
        <v>110</v>
      </c>
      <c r="I16" s="154" t="s">
        <v>48</v>
      </c>
      <c r="J16" s="154" t="s">
        <v>173</v>
      </c>
      <c r="K16" s="622" t="s">
        <v>184</v>
      </c>
      <c r="L16" s="622"/>
      <c r="M16" s="623"/>
      <c r="N16" s="44"/>
      <c r="O16" s="45"/>
      <c r="P16" s="45"/>
      <c r="Q16" s="45"/>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row>
    <row r="17" spans="2:335" s="35" customFormat="1" ht="102.75" customHeight="1" x14ac:dyDescent="0.3">
      <c r="B17" s="563"/>
      <c r="C17" s="564"/>
      <c r="D17" s="565"/>
      <c r="E17" s="37" t="s">
        <v>49</v>
      </c>
      <c r="F17" s="496"/>
      <c r="G17" s="496"/>
      <c r="H17" s="108">
        <f>IF($D$3="DE",62,IF($D$3="DK",68,0))</f>
        <v>0</v>
      </c>
      <c r="I17" s="3">
        <v>0</v>
      </c>
      <c r="J17" s="108">
        <f>$H17*I17*287</f>
        <v>0</v>
      </c>
      <c r="K17" s="590"/>
      <c r="L17" s="591"/>
      <c r="M17" s="592"/>
      <c r="N17" s="44"/>
      <c r="O17" s="45"/>
      <c r="P17" s="45"/>
      <c r="Q17" s="45"/>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row>
    <row r="18" spans="2:335" s="35" customFormat="1" ht="102.75" customHeight="1" x14ac:dyDescent="0.3">
      <c r="B18" s="566"/>
      <c r="C18" s="567"/>
      <c r="D18" s="568"/>
      <c r="E18" s="37" t="s">
        <v>50</v>
      </c>
      <c r="F18" s="496"/>
      <c r="G18" s="496"/>
      <c r="H18" s="108">
        <f>IF($D$3="DE",46,IF($D$3="DK",51,0))</f>
        <v>0</v>
      </c>
      <c r="I18" s="3">
        <v>0</v>
      </c>
      <c r="J18" s="108">
        <f>$H18*I18*287</f>
        <v>0</v>
      </c>
      <c r="K18" s="590"/>
      <c r="L18" s="591"/>
      <c r="M18" s="592"/>
      <c r="N18" s="44"/>
      <c r="O18" s="45"/>
      <c r="P18" s="45"/>
      <c r="Q18" s="45"/>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row>
    <row r="19" spans="2:335" s="35" customFormat="1" ht="102.75" customHeight="1" thickBot="1" x14ac:dyDescent="0.35">
      <c r="B19" s="566"/>
      <c r="C19" s="567"/>
      <c r="D19" s="568"/>
      <c r="E19" s="38" t="s">
        <v>51</v>
      </c>
      <c r="F19" s="644"/>
      <c r="G19" s="644"/>
      <c r="H19" s="109">
        <f>IF($D$3="DE",31,IF($D$3="DK",33,0))</f>
        <v>0</v>
      </c>
      <c r="I19" s="4">
        <v>0</v>
      </c>
      <c r="J19" s="109">
        <f>$H19*I19*287</f>
        <v>0</v>
      </c>
      <c r="K19" s="645"/>
      <c r="L19" s="646"/>
      <c r="M19" s="647"/>
      <c r="N19" s="44"/>
      <c r="O19" s="45"/>
      <c r="P19" s="45"/>
      <c r="Q19" s="45"/>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row>
    <row r="20" spans="2:335" s="35" customFormat="1" ht="34.5" customHeight="1" thickBot="1" x14ac:dyDescent="0.35">
      <c r="B20" s="569"/>
      <c r="C20" s="570"/>
      <c r="D20" s="571"/>
      <c r="E20" s="598" t="s">
        <v>9</v>
      </c>
      <c r="F20" s="599"/>
      <c r="G20" s="599"/>
      <c r="H20" s="599"/>
      <c r="I20" s="641">
        <f>SUM(J17:J19)</f>
        <v>0</v>
      </c>
      <c r="J20" s="641"/>
      <c r="K20" s="642"/>
      <c r="L20" s="642"/>
      <c r="M20" s="643"/>
      <c r="N20" s="44"/>
      <c r="O20" s="45"/>
      <c r="P20" s="45"/>
      <c r="Q20" s="45"/>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row>
    <row r="21" spans="2:335" customFormat="1" ht="34.5" customHeight="1" thickBot="1" x14ac:dyDescent="0.35"/>
    <row r="22" spans="2:335" s="35" customFormat="1" ht="37.65" customHeight="1" x14ac:dyDescent="0.3">
      <c r="B22" s="466" t="s">
        <v>225</v>
      </c>
      <c r="C22" s="561"/>
      <c r="D22" s="562"/>
      <c r="E22" s="632" t="s">
        <v>111</v>
      </c>
      <c r="F22" s="633"/>
      <c r="G22" s="633"/>
      <c r="H22" s="633"/>
      <c r="I22" s="634"/>
      <c r="J22" s="52"/>
      <c r="K22" s="5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row>
    <row r="23" spans="2:335" s="35" customFormat="1" ht="55.65" customHeight="1" x14ac:dyDescent="0.3">
      <c r="B23" s="563"/>
      <c r="C23" s="564"/>
      <c r="D23" s="565"/>
      <c r="E23" s="655"/>
      <c r="F23" s="656"/>
      <c r="G23" s="46" t="s">
        <v>204</v>
      </c>
      <c r="H23" s="89" t="s">
        <v>173</v>
      </c>
      <c r="I23" s="90" t="s">
        <v>9</v>
      </c>
      <c r="J23" s="111"/>
      <c r="K23" s="111"/>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row>
    <row r="24" spans="2:335" s="35" customFormat="1" ht="30.75" customHeight="1" thickBot="1" x14ac:dyDescent="0.35">
      <c r="B24" s="563"/>
      <c r="C24" s="564"/>
      <c r="D24" s="565"/>
      <c r="E24" s="628" t="s">
        <v>112</v>
      </c>
      <c r="F24" s="629"/>
      <c r="G24" s="47">
        <f>I13</f>
        <v>0</v>
      </c>
      <c r="H24" s="47">
        <f>I20</f>
        <v>0</v>
      </c>
      <c r="I24" s="48">
        <f>SUM(G24:H24)</f>
        <v>0</v>
      </c>
      <c r="J24" s="121"/>
      <c r="K24" s="121"/>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row>
    <row r="25" spans="2:335" s="35" customFormat="1" ht="28.5" customHeight="1" thickBot="1" x14ac:dyDescent="0.35">
      <c r="B25" s="569"/>
      <c r="C25" s="570"/>
      <c r="D25" s="571"/>
      <c r="E25" s="606" t="s">
        <v>9</v>
      </c>
      <c r="F25" s="608"/>
      <c r="G25" s="49">
        <f>G24*0.4</f>
        <v>0</v>
      </c>
      <c r="H25" s="50">
        <f>H24*0.4</f>
        <v>0</v>
      </c>
      <c r="I25" s="51">
        <f>SUM(G25:H25)</f>
        <v>0</v>
      </c>
      <c r="J25" s="121"/>
      <c r="K25" s="122"/>
      <c r="M25" s="52"/>
      <c r="N25" s="52"/>
      <c r="Q25" s="43"/>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row>
    <row r="26" spans="2:335" s="35" customFormat="1" ht="28.5" customHeight="1" thickBot="1" x14ac:dyDescent="0.35">
      <c r="B26"/>
      <c r="C26"/>
      <c r="D26"/>
      <c r="E26"/>
      <c r="F26"/>
      <c r="G26"/>
      <c r="H26"/>
      <c r="I26"/>
      <c r="J26"/>
      <c r="K26"/>
      <c r="L26" s="52"/>
      <c r="M26" s="52"/>
      <c r="N26" s="52"/>
      <c r="Q26" s="43"/>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row>
    <row r="27" spans="2:335" s="35" customFormat="1" ht="38.25" customHeight="1" x14ac:dyDescent="0.3">
      <c r="B27" s="466" t="s">
        <v>146</v>
      </c>
      <c r="C27" s="561"/>
      <c r="D27" s="572"/>
      <c r="E27" s="351" t="s">
        <v>76</v>
      </c>
      <c r="F27" s="457"/>
      <c r="G27" s="457"/>
      <c r="H27" s="352"/>
      <c r="I27" s="632" t="s">
        <v>111</v>
      </c>
      <c r="J27" s="633"/>
      <c r="K27" s="634"/>
      <c r="L27" s="52"/>
      <c r="M27" s="52"/>
      <c r="N27" s="42"/>
      <c r="O27" s="53"/>
      <c r="P27" s="53"/>
      <c r="Q27" s="53"/>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row>
    <row r="28" spans="2:335" s="35" customFormat="1" ht="47.25" customHeight="1" x14ac:dyDescent="0.3">
      <c r="B28" s="563"/>
      <c r="C28" s="564"/>
      <c r="D28" s="573"/>
      <c r="E28" s="630"/>
      <c r="F28" s="349"/>
      <c r="G28" s="349"/>
      <c r="H28" s="631"/>
      <c r="I28" s="88" t="s">
        <v>204</v>
      </c>
      <c r="J28" s="129" t="s">
        <v>175</v>
      </c>
      <c r="K28" s="90" t="s">
        <v>9</v>
      </c>
      <c r="L28" s="111"/>
      <c r="M28" s="111"/>
      <c r="N28" s="54"/>
      <c r="O28" s="53"/>
      <c r="P28" s="53"/>
      <c r="Q28" s="53"/>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row>
    <row r="29" spans="2:335" s="35" customFormat="1" ht="30.75" customHeight="1" x14ac:dyDescent="0.3">
      <c r="B29" s="563"/>
      <c r="C29" s="564"/>
      <c r="D29" s="573"/>
      <c r="E29" s="669"/>
      <c r="F29" s="670"/>
      <c r="G29" s="670"/>
      <c r="H29" s="671"/>
      <c r="I29" s="72"/>
      <c r="J29" s="76"/>
      <c r="K29" s="145">
        <f>I29</f>
        <v>0</v>
      </c>
      <c r="M29" s="115"/>
      <c r="N29" s="55"/>
      <c r="O29" s="53"/>
      <c r="P29" s="53"/>
      <c r="Q29" s="53"/>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row>
    <row r="30" spans="2:335" s="35" customFormat="1" ht="40.5" customHeight="1" x14ac:dyDescent="0.3">
      <c r="B30" s="563"/>
      <c r="C30" s="564"/>
      <c r="D30" s="573"/>
      <c r="E30" s="669"/>
      <c r="F30" s="670"/>
      <c r="G30" s="670"/>
      <c r="H30" s="671"/>
      <c r="I30" s="72"/>
      <c r="J30" s="76"/>
      <c r="K30" s="145">
        <f>I30</f>
        <v>0</v>
      </c>
      <c r="M30" s="115"/>
      <c r="N30" s="55"/>
      <c r="O30" s="53"/>
      <c r="P30" s="53"/>
      <c r="Q30" s="53"/>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row>
    <row r="31" spans="2:335" s="35" customFormat="1" ht="35.25" customHeight="1" thickBot="1" x14ac:dyDescent="0.35">
      <c r="B31" s="563"/>
      <c r="C31" s="564"/>
      <c r="D31" s="573"/>
      <c r="E31" s="672"/>
      <c r="F31" s="673"/>
      <c r="G31" s="673"/>
      <c r="H31" s="674"/>
      <c r="I31" s="73"/>
      <c r="J31" s="77"/>
      <c r="K31" s="146">
        <f>I31</f>
        <v>0</v>
      </c>
      <c r="M31" s="115"/>
      <c r="N31" s="55"/>
      <c r="O31" s="53"/>
      <c r="P31" s="53"/>
      <c r="Q31" s="53"/>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row>
    <row r="32" spans="2:335" s="35" customFormat="1" ht="30.75" customHeight="1" thickBot="1" x14ac:dyDescent="0.35">
      <c r="B32" s="569"/>
      <c r="C32" s="570"/>
      <c r="D32" s="574"/>
      <c r="E32" s="587" t="s">
        <v>40</v>
      </c>
      <c r="F32" s="588"/>
      <c r="G32" s="588"/>
      <c r="H32" s="589"/>
      <c r="I32" s="74">
        <f>SUM(I29:I31)</f>
        <v>0</v>
      </c>
      <c r="J32" s="75"/>
      <c r="K32" s="147">
        <f>SUM(K29:K31)</f>
        <v>0</v>
      </c>
      <c r="M32" s="116"/>
      <c r="N32" s="56"/>
      <c r="O32" s="53"/>
      <c r="P32" s="53"/>
      <c r="Q32" s="53"/>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row>
    <row r="33" spans="1:335" s="35" customFormat="1" ht="31.5" customHeight="1" thickBot="1" x14ac:dyDescent="0.35">
      <c r="A33"/>
      <c r="B33"/>
      <c r="C33"/>
      <c r="D33"/>
      <c r="E33"/>
      <c r="F33"/>
      <c r="G33"/>
      <c r="H33"/>
      <c r="I33"/>
      <c r="J33"/>
      <c r="K33"/>
      <c r="L33"/>
      <c r="M33"/>
      <c r="N33"/>
      <c r="O33"/>
      <c r="P33"/>
      <c r="Q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row>
    <row r="34" spans="1:335" s="35" customFormat="1" ht="33" customHeight="1" x14ac:dyDescent="0.3">
      <c r="A34"/>
      <c r="B34" s="555" t="s">
        <v>147</v>
      </c>
      <c r="C34" s="556"/>
      <c r="D34" s="556"/>
      <c r="E34" s="557"/>
      <c r="F34" s="632" t="s">
        <v>111</v>
      </c>
      <c r="G34" s="633"/>
      <c r="H34" s="634"/>
      <c r="I34" s="52"/>
      <c r="J34" s="52"/>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row>
    <row r="35" spans="1:335" s="35" customFormat="1" ht="57" customHeight="1" x14ac:dyDescent="0.3">
      <c r="A35"/>
      <c r="B35" s="558"/>
      <c r="C35" s="559"/>
      <c r="D35" s="559"/>
      <c r="E35" s="560"/>
      <c r="F35" s="36" t="s">
        <v>204</v>
      </c>
      <c r="G35" s="89" t="s">
        <v>173</v>
      </c>
      <c r="H35" s="90" t="s">
        <v>57</v>
      </c>
      <c r="I35" s="111"/>
      <c r="J35" s="111"/>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row>
    <row r="36" spans="1:335" s="35" customFormat="1" ht="44.25" customHeight="1" x14ac:dyDescent="0.3">
      <c r="A36"/>
      <c r="B36" s="463" t="s">
        <v>215</v>
      </c>
      <c r="C36" s="464"/>
      <c r="D36" s="464"/>
      <c r="E36" s="465"/>
      <c r="F36" s="93">
        <f>I13</f>
        <v>0</v>
      </c>
      <c r="G36" s="94">
        <f>I20</f>
        <v>0</v>
      </c>
      <c r="H36" s="95">
        <f>SUM(F36:G36)</f>
        <v>0</v>
      </c>
      <c r="I36" s="112"/>
      <c r="J36" s="113"/>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row>
    <row r="37" spans="1:335" s="35" customFormat="1" ht="64.5" customHeight="1" thickBot="1" x14ac:dyDescent="0.35">
      <c r="A37"/>
      <c r="B37" s="520" t="s">
        <v>207</v>
      </c>
      <c r="C37" s="521"/>
      <c r="D37" s="521"/>
      <c r="E37" s="522"/>
      <c r="F37" s="96">
        <f>G25</f>
        <v>0</v>
      </c>
      <c r="G37" s="97">
        <f>H25</f>
        <v>0</v>
      </c>
      <c r="H37" s="98">
        <f>SUM(F37:G37)</f>
        <v>0</v>
      </c>
      <c r="I37" s="112"/>
      <c r="J37" s="113"/>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row>
    <row r="38" spans="1:335" s="35" customFormat="1" ht="30.75" hidden="1" customHeight="1" thickBot="1" x14ac:dyDescent="0.35">
      <c r="A38"/>
      <c r="B38" s="523" t="s">
        <v>154</v>
      </c>
      <c r="C38" s="524"/>
      <c r="D38" s="524"/>
      <c r="E38" s="525"/>
      <c r="F38" s="99">
        <f>SUM(F36:F37)</f>
        <v>0</v>
      </c>
      <c r="G38" s="101">
        <f>SUM(G36:G37)</f>
        <v>0</v>
      </c>
      <c r="H38" s="102">
        <f>SUM(F38:G38)</f>
        <v>0</v>
      </c>
      <c r="I38" s="113"/>
      <c r="J38" s="113"/>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row>
    <row r="39" spans="1:335" s="35" customFormat="1" ht="30.75" hidden="1" customHeight="1" thickBot="1" x14ac:dyDescent="0.35">
      <c r="A39"/>
      <c r="B39" s="526" t="s">
        <v>59</v>
      </c>
      <c r="C39" s="527"/>
      <c r="D39" s="527"/>
      <c r="E39" s="528"/>
      <c r="F39" s="103">
        <f>I32</f>
        <v>0</v>
      </c>
      <c r="G39" s="104"/>
      <c r="H39" s="102">
        <f>F39</f>
        <v>0</v>
      </c>
      <c r="I39" s="123"/>
      <c r="J39" s="113"/>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row>
    <row r="40" spans="1:335" s="35" customFormat="1" ht="30.75" customHeight="1" thickBot="1" x14ac:dyDescent="0.35">
      <c r="A40"/>
      <c r="B40" s="529" t="s">
        <v>9</v>
      </c>
      <c r="C40" s="530"/>
      <c r="D40" s="530"/>
      <c r="E40" s="531"/>
      <c r="F40" s="99">
        <f>SUM(F36:F37)</f>
        <v>0</v>
      </c>
      <c r="G40" s="100">
        <f>SUM(G36:G37)</f>
        <v>0</v>
      </c>
      <c r="H40" s="102">
        <f>SUM(H36:H37)</f>
        <v>0</v>
      </c>
      <c r="I40" s="113"/>
      <c r="J40" s="113"/>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row>
    <row r="41" spans="1:335" s="35" customFormat="1" x14ac:dyDescent="0.3">
      <c r="A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row>
    <row r="42" spans="1:335" ht="15" thickBot="1" x14ac:dyDescent="0.35">
      <c r="A42"/>
      <c r="B42"/>
      <c r="C42"/>
      <c r="D42"/>
      <c r="E42"/>
      <c r="F42"/>
      <c r="G42"/>
      <c r="H42"/>
      <c r="I42"/>
      <c r="J42"/>
      <c r="K42"/>
      <c r="L42"/>
      <c r="M42"/>
      <c r="N42"/>
      <c r="O42"/>
      <c r="P42"/>
      <c r="Q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row>
    <row r="43" spans="1:335" ht="33.9" customHeight="1" x14ac:dyDescent="0.3">
      <c r="A43"/>
      <c r="B43" s="483" t="s">
        <v>257</v>
      </c>
      <c r="C43" s="484"/>
      <c r="D43" s="485"/>
      <c r="E43" s="455" t="s">
        <v>63</v>
      </c>
      <c r="F43" s="456"/>
      <c r="G43" s="457" t="s">
        <v>249</v>
      </c>
      <c r="H43" s="457"/>
      <c r="I43" s="457"/>
      <c r="J43" s="457"/>
      <c r="K43" s="457"/>
      <c r="L43" s="457"/>
      <c r="M43" s="456" t="s">
        <v>62</v>
      </c>
      <c r="N43" s="456"/>
      <c r="O43" s="457" t="s">
        <v>64</v>
      </c>
      <c r="P43" s="457"/>
      <c r="Q43" s="70" t="s">
        <v>65</v>
      </c>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row>
    <row r="44" spans="1:335" s="58" customFormat="1" ht="33" customHeight="1" x14ac:dyDescent="0.3">
      <c r="A44" s="57"/>
      <c r="B44" s="486"/>
      <c r="C44" s="487"/>
      <c r="D44" s="488"/>
      <c r="E44" s="499">
        <f>H40</f>
        <v>0</v>
      </c>
      <c r="F44" s="442"/>
      <c r="G44" s="553" t="s">
        <v>79</v>
      </c>
      <c r="H44" s="553"/>
      <c r="I44" s="497">
        <f>H40*K44</f>
        <v>0</v>
      </c>
      <c r="J44" s="497"/>
      <c r="K44" s="481">
        <v>0.65</v>
      </c>
      <c r="L44" s="481"/>
      <c r="M44" s="69">
        <f>E44*(100%-K44)</f>
        <v>0</v>
      </c>
      <c r="N44" s="91" t="str">
        <f>IF(I45=0,"-",M44/E44)</f>
        <v>-</v>
      </c>
      <c r="O44" s="442">
        <f>M45+I45</f>
        <v>0</v>
      </c>
      <c r="P44" s="442"/>
      <c r="Q44" s="453">
        <f>ROUND((O44-E44),2)</f>
        <v>0</v>
      </c>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row>
    <row r="45" spans="1:335" s="58" customFormat="1" ht="33" customHeight="1" thickBot="1" x14ac:dyDescent="0.35">
      <c r="A45" s="57"/>
      <c r="B45" s="489"/>
      <c r="C45" s="490"/>
      <c r="D45" s="491"/>
      <c r="E45" s="500"/>
      <c r="F45" s="443"/>
      <c r="G45" s="554" t="s">
        <v>78</v>
      </c>
      <c r="H45" s="554"/>
      <c r="I45" s="498">
        <v>0</v>
      </c>
      <c r="J45" s="498"/>
      <c r="K45" s="482" t="str">
        <f>IF(E44=0,"-",(I45/E44))</f>
        <v>-</v>
      </c>
      <c r="L45" s="482"/>
      <c r="M45" s="71">
        <f>P53</f>
        <v>0</v>
      </c>
      <c r="N45" s="92" t="str">
        <f>IF(I45=0,"-",M45/E44)</f>
        <v>-</v>
      </c>
      <c r="O45" s="443"/>
      <c r="P45" s="443"/>
      <c r="Q45" s="454"/>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row>
    <row r="46" spans="1:335" ht="14.25" customHeight="1" thickBot="1" x14ac:dyDescent="0.35">
      <c r="A46"/>
      <c r="B46" s="489"/>
      <c r="C46" s="490"/>
      <c r="D46" s="492"/>
      <c r="E46" s="444"/>
      <c r="F46" s="445"/>
      <c r="G46" s="445"/>
      <c r="H46" s="445"/>
      <c r="I46" s="445"/>
      <c r="J46" s="445"/>
      <c r="K46" s="445"/>
      <c r="L46" s="445"/>
      <c r="M46" s="445"/>
      <c r="N46" s="445"/>
      <c r="O46" s="445"/>
      <c r="P46" s="445"/>
      <c r="Q46" s="4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row>
    <row r="47" spans="1:335" ht="30" customHeight="1" x14ac:dyDescent="0.3">
      <c r="A47"/>
      <c r="B47" s="489"/>
      <c r="C47" s="490"/>
      <c r="D47" s="491"/>
      <c r="E47" s="515" t="s">
        <v>113</v>
      </c>
      <c r="F47" s="462"/>
      <c r="G47" s="462"/>
      <c r="H47" s="462"/>
      <c r="I47" s="462" t="s">
        <v>77</v>
      </c>
      <c r="J47" s="462"/>
      <c r="K47" s="462"/>
      <c r="L47" s="462"/>
      <c r="M47" s="462"/>
      <c r="N47" s="462"/>
      <c r="O47" s="462"/>
      <c r="P47" s="447" t="s">
        <v>57</v>
      </c>
      <c r="Q47" s="448"/>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row>
    <row r="48" spans="1:335" ht="69.900000000000006" customHeight="1" x14ac:dyDescent="0.3">
      <c r="A48"/>
      <c r="B48" s="489"/>
      <c r="C48" s="490"/>
      <c r="D48" s="491"/>
      <c r="E48" s="625"/>
      <c r="F48" s="496"/>
      <c r="G48" s="496"/>
      <c r="H48" s="496"/>
      <c r="I48" s="496"/>
      <c r="J48" s="496"/>
      <c r="K48" s="496"/>
      <c r="L48" s="496"/>
      <c r="M48" s="496"/>
      <c r="N48" s="496"/>
      <c r="O48" s="496"/>
      <c r="P48" s="449">
        <v>0</v>
      </c>
      <c r="Q48" s="450"/>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row>
    <row r="49" spans="1:335" ht="69.900000000000006" customHeight="1" x14ac:dyDescent="0.3">
      <c r="A49"/>
      <c r="B49" s="489"/>
      <c r="C49" s="490"/>
      <c r="D49" s="491"/>
      <c r="E49" s="625"/>
      <c r="F49" s="496"/>
      <c r="G49" s="496"/>
      <c r="H49" s="496"/>
      <c r="I49" s="496"/>
      <c r="J49" s="496"/>
      <c r="K49" s="496"/>
      <c r="L49" s="496"/>
      <c r="M49" s="496"/>
      <c r="N49" s="496"/>
      <c r="O49" s="496"/>
      <c r="P49" s="449">
        <v>0</v>
      </c>
      <c r="Q49" s="450"/>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row>
    <row r="50" spans="1:335" ht="69.900000000000006" customHeight="1" x14ac:dyDescent="0.3">
      <c r="A50"/>
      <c r="B50" s="489"/>
      <c r="C50" s="490"/>
      <c r="D50" s="491"/>
      <c r="E50" s="625"/>
      <c r="F50" s="496"/>
      <c r="G50" s="496"/>
      <c r="H50" s="496"/>
      <c r="I50" s="496"/>
      <c r="J50" s="496"/>
      <c r="K50" s="496"/>
      <c r="L50" s="496"/>
      <c r="M50" s="496"/>
      <c r="N50" s="496"/>
      <c r="O50" s="496"/>
      <c r="P50" s="449">
        <v>0</v>
      </c>
      <c r="Q50" s="4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row>
    <row r="51" spans="1:335" ht="69.900000000000006" customHeight="1" x14ac:dyDescent="0.3">
      <c r="A51"/>
      <c r="B51" s="489"/>
      <c r="C51" s="490"/>
      <c r="D51" s="491"/>
      <c r="E51" s="625"/>
      <c r="F51" s="496"/>
      <c r="G51" s="496"/>
      <c r="H51" s="496"/>
      <c r="I51" s="496"/>
      <c r="J51" s="496"/>
      <c r="K51" s="496"/>
      <c r="L51" s="496"/>
      <c r="M51" s="496"/>
      <c r="N51" s="496"/>
      <c r="O51" s="496"/>
      <c r="P51" s="449">
        <v>0</v>
      </c>
      <c r="Q51" s="450"/>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row>
    <row r="52" spans="1:335" ht="69.900000000000006" customHeight="1" thickBot="1" x14ac:dyDescent="0.35">
      <c r="A52"/>
      <c r="B52" s="489"/>
      <c r="C52" s="490"/>
      <c r="D52" s="491"/>
      <c r="E52" s="624"/>
      <c r="F52" s="480"/>
      <c r="G52" s="480"/>
      <c r="H52" s="480"/>
      <c r="I52" s="480"/>
      <c r="J52" s="480"/>
      <c r="K52" s="480"/>
      <c r="L52" s="480"/>
      <c r="M52" s="480"/>
      <c r="N52" s="480"/>
      <c r="O52" s="480"/>
      <c r="P52" s="451">
        <v>0</v>
      </c>
      <c r="Q52" s="4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row>
    <row r="53" spans="1:335" ht="30" customHeight="1" thickBot="1" x14ac:dyDescent="0.35">
      <c r="A53"/>
      <c r="B53" s="493"/>
      <c r="C53" s="494"/>
      <c r="D53" s="495"/>
      <c r="E53" s="440" t="s">
        <v>9</v>
      </c>
      <c r="F53" s="441"/>
      <c r="G53" s="441"/>
      <c r="H53" s="441"/>
      <c r="I53" s="441"/>
      <c r="J53" s="441"/>
      <c r="K53" s="441"/>
      <c r="L53" s="441"/>
      <c r="M53" s="441"/>
      <c r="N53" s="441"/>
      <c r="O53" s="441"/>
      <c r="P53" s="478">
        <f>SUM(P48:Q52)</f>
        <v>0</v>
      </c>
      <c r="Q53" s="479"/>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row>
    <row r="54" spans="1:335" x14ac:dyDescent="0.3">
      <c r="A54"/>
      <c r="B54" s="35"/>
      <c r="C54" s="35"/>
      <c r="D54" s="35"/>
      <c r="E54" s="35"/>
      <c r="F54" s="35"/>
      <c r="G54" s="35"/>
      <c r="H54" s="35"/>
      <c r="I54" s="35"/>
      <c r="J54" s="35"/>
      <c r="K54" s="35"/>
      <c r="L54" s="35"/>
      <c r="M54" s="35"/>
      <c r="N54" s="35"/>
      <c r="O54" s="35"/>
      <c r="P54" s="35"/>
      <c r="Q54" s="35"/>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row>
    <row r="55" spans="1:335" ht="15" thickBot="1" x14ac:dyDescent="0.35">
      <c r="A55"/>
      <c r="B55" s="35"/>
      <c r="C55" s="35"/>
      <c r="D55" s="35"/>
      <c r="E55" s="35"/>
      <c r="F55" s="35"/>
      <c r="G55" s="35"/>
      <c r="H55" s="35"/>
      <c r="I55" s="35"/>
      <c r="J55" s="35"/>
      <c r="K55" s="35"/>
      <c r="L55" s="35"/>
      <c r="M55" s="35"/>
      <c r="N55" s="35"/>
      <c r="O55" s="35"/>
      <c r="P55" s="35"/>
      <c r="Q55" s="3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row>
    <row r="56" spans="1:335" ht="29.25" customHeight="1" x14ac:dyDescent="0.3">
      <c r="A56"/>
      <c r="B56" s="466" t="s">
        <v>148</v>
      </c>
      <c r="C56" s="467"/>
      <c r="D56" s="468"/>
      <c r="E56" s="351" t="s">
        <v>58</v>
      </c>
      <c r="F56" s="457"/>
      <c r="G56" s="155" t="s">
        <v>5</v>
      </c>
      <c r="H56" s="155" t="s">
        <v>10</v>
      </c>
      <c r="I56" s="155" t="s">
        <v>6</v>
      </c>
      <c r="J56" s="155" t="s">
        <v>7</v>
      </c>
      <c r="K56" s="155" t="s">
        <v>8</v>
      </c>
      <c r="L56" s="424" t="s">
        <v>11</v>
      </c>
      <c r="M56" s="111"/>
      <c r="N56" s="111"/>
      <c r="O56" s="111"/>
      <c r="P56" s="111"/>
      <c r="Q56" s="12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row>
    <row r="57" spans="1:335" ht="29.25" customHeight="1" x14ac:dyDescent="0.3">
      <c r="A57"/>
      <c r="B57" s="469"/>
      <c r="C57" s="470"/>
      <c r="D57" s="471"/>
      <c r="E57" s="516" t="s">
        <v>61</v>
      </c>
      <c r="F57" s="517"/>
      <c r="G57" s="59" t="s">
        <v>42</v>
      </c>
      <c r="H57" s="156" t="s">
        <v>60</v>
      </c>
      <c r="I57" s="156" t="s">
        <v>60</v>
      </c>
      <c r="J57" s="156" t="s">
        <v>60</v>
      </c>
      <c r="K57" s="156" t="s">
        <v>60</v>
      </c>
      <c r="L57" s="425"/>
      <c r="M57" s="111"/>
      <c r="N57" s="111"/>
      <c r="O57" s="111"/>
      <c r="P57" s="111"/>
      <c r="Q57" s="126"/>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row>
    <row r="58" spans="1:335" ht="29.25" customHeight="1" x14ac:dyDescent="0.3">
      <c r="A58"/>
      <c r="B58" s="472"/>
      <c r="C58" s="473"/>
      <c r="D58" s="474"/>
      <c r="E58" s="516" t="s">
        <v>115</v>
      </c>
      <c r="F58" s="517"/>
      <c r="G58" s="105">
        <v>0</v>
      </c>
      <c r="H58" s="106"/>
      <c r="I58" s="107"/>
      <c r="J58" s="107"/>
      <c r="K58" s="107"/>
      <c r="L58" s="149">
        <f>SUMIF(G57, "Ja",G58)+SUMIF(H57, "Ja",H58)+SUMIF(I57, "Ja",I58)+SUMIF(J57, "Ja",J58)+SUMIF(K57, "Ja",K58)</f>
        <v>0</v>
      </c>
      <c r="M58" s="111"/>
      <c r="N58" s="111"/>
      <c r="O58" s="111"/>
      <c r="P58" s="111"/>
      <c r="Q58" s="126"/>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row>
    <row r="59" spans="1:335" ht="37.65" customHeight="1" x14ac:dyDescent="0.3">
      <c r="A59"/>
      <c r="B59" s="472"/>
      <c r="C59" s="473"/>
      <c r="D59" s="474"/>
      <c r="E59" s="516" t="s">
        <v>153</v>
      </c>
      <c r="F59" s="517"/>
      <c r="G59" s="442">
        <f>$H$40*G58</f>
        <v>0</v>
      </c>
      <c r="H59" s="442">
        <f>IF(H57="Nein | Nej",0,$H$40*H58)</f>
        <v>0</v>
      </c>
      <c r="I59" s="442">
        <f t="shared" ref="I59:K59" si="0">IF(I57="Nein | Nej",0,$H$40*I58)</f>
        <v>0</v>
      </c>
      <c r="J59" s="442">
        <f t="shared" si="0"/>
        <v>0</v>
      </c>
      <c r="K59" s="442">
        <f t="shared" si="0"/>
        <v>0</v>
      </c>
      <c r="L59" s="501">
        <f>SUMIF(G57, "Ja", G59)+SUMIF(H57, "Ja", H59)+SUMIF(I57, "Ja", I59)+SUMIF(J57, "Ja", J59)+SUMIF(K57, "Ja", K59)</f>
        <v>0</v>
      </c>
      <c r="M59" s="124"/>
      <c r="N59" s="124"/>
      <c r="O59" s="124"/>
      <c r="P59" s="124"/>
      <c r="Q59" s="124"/>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row>
    <row r="60" spans="1:335" ht="35.25" customHeight="1" thickBot="1" x14ac:dyDescent="0.35">
      <c r="A60"/>
      <c r="B60" s="475"/>
      <c r="C60" s="476"/>
      <c r="D60" s="477"/>
      <c r="E60" s="518"/>
      <c r="F60" s="519"/>
      <c r="G60" s="443"/>
      <c r="H60" s="443"/>
      <c r="I60" s="443"/>
      <c r="J60" s="443"/>
      <c r="K60" s="443"/>
      <c r="L60" s="479"/>
      <c r="M60" s="124"/>
      <c r="N60" s="124"/>
      <c r="O60" s="124"/>
      <c r="P60" s="124"/>
      <c r="Q60" s="124"/>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row>
    <row r="61" spans="1:335" x14ac:dyDescent="0.3">
      <c r="A61"/>
      <c r="B61"/>
      <c r="C61"/>
      <c r="D61"/>
      <c r="E61"/>
      <c r="F61"/>
      <c r="G61"/>
      <c r="H61"/>
      <c r="I61"/>
      <c r="J61"/>
      <c r="K61"/>
      <c r="L61"/>
      <c r="M61"/>
      <c r="N61"/>
      <c r="O61"/>
      <c r="P61"/>
      <c r="Q61"/>
    </row>
    <row r="62" spans="1:335" x14ac:dyDescent="0.3">
      <c r="A62"/>
      <c r="B62"/>
      <c r="C62"/>
      <c r="D62"/>
      <c r="E62"/>
      <c r="F62"/>
      <c r="G62"/>
      <c r="H62"/>
      <c r="I62"/>
      <c r="J62"/>
      <c r="K62"/>
      <c r="L62"/>
      <c r="M62"/>
      <c r="N62"/>
      <c r="O62"/>
      <c r="P62"/>
      <c r="Q62"/>
    </row>
    <row r="76" spans="3:8" x14ac:dyDescent="0.3">
      <c r="C76"/>
      <c r="D76"/>
      <c r="E76"/>
      <c r="F76"/>
      <c r="G76"/>
      <c r="H76"/>
    </row>
    <row r="77" spans="3:8" x14ac:dyDescent="0.3">
      <c r="C77"/>
      <c r="D77"/>
      <c r="E77"/>
      <c r="F77"/>
      <c r="G77"/>
      <c r="H77"/>
    </row>
    <row r="78" spans="3:8" x14ac:dyDescent="0.3">
      <c r="C78"/>
      <c r="D78"/>
      <c r="E78"/>
      <c r="F78"/>
      <c r="G78"/>
      <c r="H78"/>
    </row>
    <row r="79" spans="3:8" x14ac:dyDescent="0.3">
      <c r="C79"/>
      <c r="D79"/>
      <c r="E79"/>
      <c r="F79"/>
      <c r="G79"/>
      <c r="H79"/>
    </row>
    <row r="80" spans="3:8" x14ac:dyDescent="0.3">
      <c r="C80"/>
      <c r="D80"/>
      <c r="E80"/>
      <c r="F80"/>
      <c r="G80"/>
      <c r="H80"/>
    </row>
    <row r="81" spans="3:8" x14ac:dyDescent="0.3">
      <c r="C81"/>
      <c r="D81"/>
      <c r="E81"/>
      <c r="F81"/>
      <c r="G81"/>
      <c r="H81"/>
    </row>
    <row r="82" spans="3:8" x14ac:dyDescent="0.3">
      <c r="C82"/>
      <c r="D82"/>
      <c r="E82"/>
      <c r="F82"/>
      <c r="G82"/>
      <c r="H82"/>
    </row>
    <row r="83" spans="3:8" x14ac:dyDescent="0.3">
      <c r="C83"/>
      <c r="D83"/>
      <c r="E83"/>
      <c r="F83"/>
      <c r="G83"/>
      <c r="H83"/>
    </row>
    <row r="84" spans="3:8" x14ac:dyDescent="0.3">
      <c r="C84"/>
      <c r="D84"/>
      <c r="E84"/>
      <c r="F84"/>
      <c r="G84"/>
      <c r="H84"/>
    </row>
    <row r="85" spans="3:8" x14ac:dyDescent="0.3">
      <c r="C85"/>
      <c r="D85"/>
      <c r="E85"/>
      <c r="F85"/>
      <c r="G85"/>
      <c r="H85"/>
    </row>
    <row r="86" spans="3:8" x14ac:dyDescent="0.3">
      <c r="C86"/>
      <c r="D86"/>
      <c r="E86"/>
      <c r="F86"/>
      <c r="G86"/>
      <c r="H86"/>
    </row>
  </sheetData>
  <sheetProtection algorithmName="SHA-512" hashValue="7IvlxV0wX7zAqP90z++5HrjEwCEtIK3fvHI3s/w5oF6WgX/u3AUXMqwOekCmwINw5MUyInx+Zt9sQKwmkr96Tw==" saltValue="sviN3o6/bR5ccd30gHSs6g==" spinCount="100000" sheet="1" objects="1" scenarios="1"/>
  <mergeCells count="116">
    <mergeCell ref="K9:M9"/>
    <mergeCell ref="K10:M10"/>
    <mergeCell ref="K11:M11"/>
    <mergeCell ref="K12:M12"/>
    <mergeCell ref="K13:M13"/>
    <mergeCell ref="H5:I5"/>
    <mergeCell ref="I13:J13"/>
    <mergeCell ref="F19:G19"/>
    <mergeCell ref="K19:M19"/>
    <mergeCell ref="B1:I1"/>
    <mergeCell ref="K1:K6"/>
    <mergeCell ref="L1:Q6"/>
    <mergeCell ref="B2:C2"/>
    <mergeCell ref="D2:E2"/>
    <mergeCell ref="F2:G2"/>
    <mergeCell ref="H2:I2"/>
    <mergeCell ref="B3:C3"/>
    <mergeCell ref="D3:E3"/>
    <mergeCell ref="F3:G3"/>
    <mergeCell ref="H3:I3"/>
    <mergeCell ref="B4:C4"/>
    <mergeCell ref="D4:E4"/>
    <mergeCell ref="F4:G4"/>
    <mergeCell ref="H4:I4"/>
    <mergeCell ref="B5:C5"/>
    <mergeCell ref="D5:E5"/>
    <mergeCell ref="F5:G5"/>
    <mergeCell ref="B36:E36"/>
    <mergeCell ref="P13:Q13"/>
    <mergeCell ref="B15:D20"/>
    <mergeCell ref="E15:M15"/>
    <mergeCell ref="F16:G16"/>
    <mergeCell ref="K16:M16"/>
    <mergeCell ref="F17:G17"/>
    <mergeCell ref="B8:D13"/>
    <mergeCell ref="F9:G9"/>
    <mergeCell ref="P9:Q9"/>
    <mergeCell ref="F10:G10"/>
    <mergeCell ref="P10:Q10"/>
    <mergeCell ref="F11:G11"/>
    <mergeCell ref="P11:Q11"/>
    <mergeCell ref="F12:G12"/>
    <mergeCell ref="P12:Q12"/>
    <mergeCell ref="K17:M17"/>
    <mergeCell ref="F18:G18"/>
    <mergeCell ref="K18:M18"/>
    <mergeCell ref="E20:H20"/>
    <mergeCell ref="I20:J20"/>
    <mergeCell ref="K20:M20"/>
    <mergeCell ref="E13:H13"/>
    <mergeCell ref="E8:M8"/>
    <mergeCell ref="Q44:Q45"/>
    <mergeCell ref="G45:H45"/>
    <mergeCell ref="I45:J45"/>
    <mergeCell ref="K45:L45"/>
    <mergeCell ref="E46:Q46"/>
    <mergeCell ref="E47:H47"/>
    <mergeCell ref="I47:O47"/>
    <mergeCell ref="P47:Q47"/>
    <mergeCell ref="M43:N43"/>
    <mergeCell ref="O43:P43"/>
    <mergeCell ref="E44:F45"/>
    <mergeCell ref="G44:H44"/>
    <mergeCell ref="I44:J44"/>
    <mergeCell ref="K44:L44"/>
    <mergeCell ref="O44:P45"/>
    <mergeCell ref="E43:F43"/>
    <mergeCell ref="G43:L43"/>
    <mergeCell ref="I50:O50"/>
    <mergeCell ref="P50:Q50"/>
    <mergeCell ref="E48:H48"/>
    <mergeCell ref="I48:O48"/>
    <mergeCell ref="E59:F60"/>
    <mergeCell ref="G59:G60"/>
    <mergeCell ref="H59:H60"/>
    <mergeCell ref="I59:I60"/>
    <mergeCell ref="J59:J60"/>
    <mergeCell ref="P51:Q51"/>
    <mergeCell ref="E52:H52"/>
    <mergeCell ref="I52:O52"/>
    <mergeCell ref="P52:Q52"/>
    <mergeCell ref="E53:O53"/>
    <mergeCell ref="P53:Q53"/>
    <mergeCell ref="E51:H51"/>
    <mergeCell ref="I51:O51"/>
    <mergeCell ref="K59:K60"/>
    <mergeCell ref="L59:L60"/>
    <mergeCell ref="L56:L57"/>
    <mergeCell ref="P48:Q48"/>
    <mergeCell ref="E49:H49"/>
    <mergeCell ref="I49:O49"/>
    <mergeCell ref="P49:Q49"/>
    <mergeCell ref="B56:D60"/>
    <mergeCell ref="E56:F56"/>
    <mergeCell ref="E57:F57"/>
    <mergeCell ref="E58:F58"/>
    <mergeCell ref="B40:E40"/>
    <mergeCell ref="B43:D53"/>
    <mergeCell ref="B37:E37"/>
    <mergeCell ref="B22:D25"/>
    <mergeCell ref="E23:F23"/>
    <mergeCell ref="E24:F24"/>
    <mergeCell ref="E25:F25"/>
    <mergeCell ref="B27:D32"/>
    <mergeCell ref="E27:H28"/>
    <mergeCell ref="E29:H29"/>
    <mergeCell ref="E30:H30"/>
    <mergeCell ref="E50:H50"/>
    <mergeCell ref="E22:I22"/>
    <mergeCell ref="I27:K27"/>
    <mergeCell ref="F34:H34"/>
    <mergeCell ref="B38:E38"/>
    <mergeCell ref="B39:E39"/>
    <mergeCell ref="E31:H31"/>
    <mergeCell ref="E32:H32"/>
    <mergeCell ref="B34:E35"/>
  </mergeCells>
  <conditionalFormatting sqref="G58">
    <cfRule type="expression" dxfId="35" priority="32">
      <formula>$G$57="Ja"</formula>
    </cfRule>
    <cfRule type="expression" dxfId="34" priority="33">
      <formula>$G$57="Nein | Nej"</formula>
    </cfRule>
  </conditionalFormatting>
  <conditionalFormatting sqref="H58">
    <cfRule type="expression" dxfId="33" priority="31">
      <formula>$H$57="Ja"</formula>
    </cfRule>
  </conditionalFormatting>
  <conditionalFormatting sqref="H59:K60">
    <cfRule type="expression" dxfId="32" priority="12">
      <formula>$H$57="Nein | Nej"</formula>
    </cfRule>
  </conditionalFormatting>
  <conditionalFormatting sqref="I58">
    <cfRule type="expression" dxfId="31" priority="29">
      <formula>$I$57="Ja"</formula>
    </cfRule>
    <cfRule type="expression" dxfId="30" priority="30">
      <formula>$I$57="Nein | Nej"</formula>
    </cfRule>
  </conditionalFormatting>
  <conditionalFormatting sqref="J58">
    <cfRule type="expression" dxfId="29" priority="27">
      <formula>$J$57="Ja"</formula>
    </cfRule>
    <cfRule type="expression" dxfId="28" priority="28">
      <formula>$J$57="Nein | Nej"</formula>
    </cfRule>
  </conditionalFormatting>
  <conditionalFormatting sqref="K58">
    <cfRule type="expression" dxfId="27" priority="25">
      <formula>$K$57="Ja"</formula>
    </cfRule>
    <cfRule type="expression" dxfId="26" priority="26">
      <formula>$K$57="Nein | Nej"</formula>
    </cfRule>
  </conditionalFormatting>
  <conditionalFormatting sqref="L58">
    <cfRule type="cellIs" dxfId="25" priority="1" operator="equal">
      <formula>1</formula>
    </cfRule>
    <cfRule type="cellIs" dxfId="24" priority="2" operator="lessThan">
      <formula>1</formula>
    </cfRule>
    <cfRule type="cellIs" dxfId="23" priority="3" operator="greaterThan">
      <formula>100%</formula>
    </cfRule>
  </conditionalFormatting>
  <conditionalFormatting sqref="M59:M60">
    <cfRule type="expression" dxfId="22" priority="7">
      <formula>$M$57="Nein | Nej"</formula>
    </cfRule>
  </conditionalFormatting>
  <conditionalFormatting sqref="N59:N60">
    <cfRule type="expression" dxfId="21" priority="6">
      <formula>$N$57="Nein | Nej"</formula>
    </cfRule>
  </conditionalFormatting>
  <conditionalFormatting sqref="O59:O60">
    <cfRule type="expression" dxfId="20" priority="5">
      <formula>$O$57="Nein | Nej"</formula>
    </cfRule>
  </conditionalFormatting>
  <conditionalFormatting sqref="P59:P60">
    <cfRule type="expression" dxfId="19" priority="4">
      <formula>$P$57="Nein | Nej"</formula>
    </cfRule>
  </conditionalFormatting>
  <conditionalFormatting sqref="Q44">
    <cfRule type="cellIs" dxfId="18" priority="34" operator="notEqual">
      <formula>0</formula>
    </cfRule>
  </conditionalFormatting>
  <conditionalFormatting sqref="Q44:Q45">
    <cfRule type="cellIs" dxfId="17" priority="14" operator="equal">
      <formula>0</formula>
    </cfRule>
  </conditionalFormatting>
  <dataValidations count="9">
    <dataValidation type="decimal" operator="greaterThanOrEqual" allowBlank="1" showInputMessage="1" showErrorMessage="1" prompt="Bitte geben Sie hier die Anzahl der Vollzeitstellen für jede der drei Leistungsgruppen in der Nachlaufzeit an | Indtast venligst her antal fuldtidsstillinger for hver af de tre funktionsgrupper i opfølgningsperioden" sqref="I17:I19" xr:uid="{00000000-0002-0000-0A00-000000000000}">
      <formula1>0</formula1>
    </dataValidation>
    <dataValidation type="decimal" operator="greaterThanOrEqual" allowBlank="1" showInputMessage="1" showErrorMessage="1" prompt="Bitte geben Sie hier die Anzahl der Vollzeitstellen für jede der drei Leistungsgruppen in der Projektperiode an | Indtast venligst her antal fuldtidsstillinger for hver af de tre funktionsgrupper i projektperioden" sqref="I10:I12" xr:uid="{00000000-0002-0000-0A00-000001000000}">
      <formula1>0</formula1>
    </dataValidation>
    <dataValidation type="textLength" allowBlank="1" showInputMessage="1" showErrorMessage="1" prompt="Bitte fügen Sie hier eine Beschreibung der Tätigkeiten der jeweiligen Leistungsgruppe im Projekt bei | Tilføj her venligst en beskrivelse af de enkelte funktionsgruppes aktiviteter i projektet." sqref="F17:G19 F10:G12" xr:uid="{00000000-0002-0000-0A00-000002000000}">
      <formula1>0</formula1>
      <formula2>1000</formula2>
    </dataValidation>
    <dataValidation type="decimal" operator="greaterThanOrEqual" allowBlank="1" showInputMessage="1" showErrorMessage="1" prompt="Bitte geben Sie hier die Höhe des Interreg-Zuschusses für den Partner an | Indtast venligst værdien for Interreg-tilskuddet for partneren  " sqref="I45" xr:uid="{00000000-0002-0000-0A00-000003000000}">
      <formula1>0</formula1>
    </dataValidation>
    <dataValidation type="decimal" operator="greaterThanOrEqual" allowBlank="1" showInputMessage="1" showErrorMessage="1" sqref="P48:Q52 I29:I31" xr:uid="{00000000-0002-0000-0A00-000004000000}">
      <formula1>0</formula1>
    </dataValidation>
    <dataValidation type="textLength" allowBlank="1" showInputMessage="1" showErrorMessage="1" sqref="E29:H31 P10:Q12 I48:O52 K17:K19 K10:K12" xr:uid="{00000000-0002-0000-0A00-000005000000}">
      <formula1>0</formula1>
      <formula2>1000</formula2>
    </dataValidation>
    <dataValidation type="custom" allowBlank="1" showInputMessage="1" showErrorMessage="1" sqref="G57" xr:uid="{00000000-0002-0000-0A00-000006000000}">
      <formula1>"Ja"</formula1>
    </dataValidation>
    <dataValidation type="list" allowBlank="1" showInputMessage="1" showErrorMessage="1" prompt="Bitte setzen Sie die Auswahl auf &quot;Ja&quot;, wenn der Partner am Teilziel beteiligt ist | Vælg venligst &quot;ja&quot;, når partneren deltager i delmålet " sqref="H57:K57" xr:uid="{00000000-0002-0000-0A00-000007000000}">
      <formula1>"Ja,Nein | Nej"</formula1>
    </dataValidation>
    <dataValidation allowBlank="1" showInputMessage="1" showErrorMessage="1" error="Bitte tragen Sie entweder &quot;DE&quot; oder DK&quot; ein. | Venligst indsæt enten &quot;DE&quot; eller &quot;DK&quot;" sqref="D3" xr:uid="{00000000-0002-0000-0A00-000008000000}"/>
  </dataValidations>
  <pageMargins left="0.23622047244094491" right="0.23622047244094491" top="0.74803149606299213" bottom="0.74803149606299213" header="0.31496062992125984" footer="0.31496062992125984"/>
  <pageSetup paperSize="9" scale="55" fitToHeight="2" orientation="landscape" r:id="rId1"/>
  <headerFooter alignWithMargins="0">
    <oddHeader>&amp;L&amp;"Arial Black,Fett"&amp;16 7. Partnerbudget Projektpartner 4</oddHeader>
    <oddFooter>&amp;L&amp;KFF0000Budgetmodel PKP - Version 2, 12.05.2023&amp;R Budget &amp;A Seite | side  &amp;P/&amp;N</oddFooter>
  </headerFooter>
  <rowBreaks count="2" manualBreakCount="2">
    <brk id="26" max="16383" man="1"/>
    <brk id="41" max="16383" man="1"/>
  </rowBreaks>
  <extLst>
    <ext xmlns:x14="http://schemas.microsoft.com/office/spreadsheetml/2009/9/main" uri="{CCE6A557-97BC-4b89-ADB6-D9C93CAAB3DF}">
      <x14:dataValidations xmlns:xm="http://schemas.microsoft.com/office/excel/2006/main" count="2">
        <x14:dataValidation type="decimal" allowBlank="1" showInputMessage="1" showErrorMessage="1" error="Bitte wählen Sie einen Wert höher als 0 % und maximal 100 %, wenn der Partner an dem Teilziel beteiligt ist | Vælg indtast en værdi højere end 0 % og maksimal 100 %, når partneren deltager i delmålet" prompt="Bitte wählen Sie einen Wert höher als 0 % und maximal 100 %, wenn der Partner an dem Teilziel beteiligt ist | Vælg indtast en værdi højere end 0 % og maksimal 100 %, når partneren deltager i delmålet" xr:uid="{00000000-0002-0000-0A00-000009000000}">
          <x14:formula1>
            <xm:f>Quellen!$H$3</xm:f>
          </x14:formula1>
          <x14:formula2>
            <xm:f>Quellen!$L$3</xm:f>
          </x14:formula2>
          <xm:sqref>G58:K58</xm:sqref>
        </x14:dataValidation>
        <x14:dataValidation type="list" allowBlank="1" showInputMessage="1" showErrorMessage="1" prompt="Bitte wählen Sie die Form der Kofinanzierung aus der Auswahl | Vælg venligst medfinansieringsformen ud fra listen" xr:uid="{00000000-0002-0000-0A00-00000A000000}">
          <x14:formula1>
            <xm:f>Quellen!$B$4:$B$8</xm:f>
          </x14:formula1>
          <xm:sqref>E48:H52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BCBCBC"/>
  </sheetPr>
  <dimension ref="A1:LW86"/>
  <sheetViews>
    <sheetView showGridLines="0" view="pageLayout" topLeftCell="A8" zoomScale="90" zoomScaleNormal="90" zoomScaleSheetLayoutView="80" zoomScalePageLayoutView="90" workbookViewId="0">
      <selection activeCell="H12" sqref="H12"/>
    </sheetView>
  </sheetViews>
  <sheetFormatPr baseColWidth="10" defaultColWidth="2.77734375" defaultRowHeight="14.4" x14ac:dyDescent="0.3"/>
  <cols>
    <col min="1" max="1" width="4.77734375" style="34" customWidth="1"/>
    <col min="2" max="3" width="15.77734375" style="34" customWidth="1"/>
    <col min="4" max="4" width="9.21875" style="34" customWidth="1"/>
    <col min="5" max="15" width="15.77734375" style="34" customWidth="1"/>
    <col min="16" max="16" width="15.44140625" style="34" customWidth="1"/>
    <col min="17" max="17" width="21.77734375" style="34" customWidth="1"/>
    <col min="18" max="16384" width="2.77734375" style="34"/>
  </cols>
  <sheetData>
    <row r="1" spans="2:335" ht="33.9" customHeight="1" x14ac:dyDescent="0.3">
      <c r="B1" s="532" t="s">
        <v>149</v>
      </c>
      <c r="C1" s="533"/>
      <c r="D1" s="533"/>
      <c r="E1" s="533"/>
      <c r="F1" s="533"/>
      <c r="G1" s="533"/>
      <c r="H1" s="533"/>
      <c r="I1" s="534"/>
      <c r="K1" s="503" t="s">
        <v>106</v>
      </c>
      <c r="L1" s="506" t="s">
        <v>214</v>
      </c>
      <c r="M1" s="507"/>
      <c r="N1" s="507"/>
      <c r="O1" s="507"/>
      <c r="P1" s="507"/>
      <c r="Q1" s="508"/>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row>
    <row r="2" spans="2:335" s="35" customFormat="1" ht="52.5" customHeight="1" x14ac:dyDescent="0.3">
      <c r="B2" s="543" t="s">
        <v>52</v>
      </c>
      <c r="C2" s="544"/>
      <c r="D2" s="547" t="str">
        <f>IF('Angaben-Oplysninger'!E5="","",'Angaben-Oplysninger'!E5)</f>
        <v>Myre DK-DE</v>
      </c>
      <c r="E2" s="547"/>
      <c r="F2" s="544" t="s">
        <v>53</v>
      </c>
      <c r="G2" s="544"/>
      <c r="H2" s="548" t="str">
        <f>K45</f>
        <v>-</v>
      </c>
      <c r="I2" s="549"/>
      <c r="K2" s="504"/>
      <c r="L2" s="509"/>
      <c r="M2" s="510"/>
      <c r="N2" s="510"/>
      <c r="O2" s="510"/>
      <c r="P2" s="510"/>
      <c r="Q2" s="511"/>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row>
    <row r="3" spans="2:335" s="35" customFormat="1" ht="52.5" customHeight="1" x14ac:dyDescent="0.3">
      <c r="B3" s="543" t="s">
        <v>54</v>
      </c>
      <c r="C3" s="544"/>
      <c r="D3" s="547" t="str">
        <f>IF('Angaben-Oplysninger'!F21="","",'Angaben-Oplysninger'!F21)</f>
        <v/>
      </c>
      <c r="E3" s="547"/>
      <c r="F3" s="544" t="s">
        <v>55</v>
      </c>
      <c r="G3" s="544"/>
      <c r="H3" s="551">
        <f>E44</f>
        <v>0</v>
      </c>
      <c r="I3" s="552"/>
      <c r="K3" s="504"/>
      <c r="L3" s="509"/>
      <c r="M3" s="510"/>
      <c r="N3" s="510"/>
      <c r="O3" s="510"/>
      <c r="P3" s="510"/>
      <c r="Q3" s="511"/>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row>
    <row r="4" spans="2:335" s="35" customFormat="1" ht="52.5" customHeight="1" x14ac:dyDescent="0.3">
      <c r="B4" s="543" t="s">
        <v>74</v>
      </c>
      <c r="C4" s="544"/>
      <c r="D4" s="547" t="str">
        <f>IF('Angaben-Oplysninger'!D21="","",'Angaben-Oplysninger'!D21)</f>
        <v/>
      </c>
      <c r="E4" s="547"/>
      <c r="F4" s="544" t="s">
        <v>56</v>
      </c>
      <c r="G4" s="544"/>
      <c r="H4" s="541">
        <f>I45</f>
        <v>0</v>
      </c>
      <c r="I4" s="542"/>
      <c r="K4" s="504"/>
      <c r="L4" s="509"/>
      <c r="M4" s="510"/>
      <c r="N4" s="510"/>
      <c r="O4" s="510"/>
      <c r="P4" s="510"/>
      <c r="Q4" s="511"/>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row>
    <row r="5" spans="2:335" s="35" customFormat="1" ht="52.5" customHeight="1" thickBot="1" x14ac:dyDescent="0.35">
      <c r="B5" s="545" t="s">
        <v>75</v>
      </c>
      <c r="C5" s="546"/>
      <c r="D5" s="550" t="str">
        <f>'Angaben-Oplysninger'!C21</f>
        <v>Projektpartner 8</v>
      </c>
      <c r="E5" s="550"/>
      <c r="F5" s="546" t="s">
        <v>234</v>
      </c>
      <c r="G5" s="546"/>
      <c r="H5" s="541" t="str">
        <f>IF(H2="-","-",H3*(100%-H2))</f>
        <v>-</v>
      </c>
      <c r="I5" s="542"/>
      <c r="K5" s="504"/>
      <c r="L5" s="509"/>
      <c r="M5" s="510"/>
      <c r="N5" s="510"/>
      <c r="O5" s="510"/>
      <c r="P5" s="510"/>
      <c r="Q5" s="511"/>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row>
    <row r="6" spans="2:335" s="35" customFormat="1" ht="49.5" customHeight="1" thickBot="1" x14ac:dyDescent="0.35">
      <c r="K6" s="505"/>
      <c r="L6" s="512"/>
      <c r="M6" s="513"/>
      <c r="N6" s="513"/>
      <c r="O6" s="513"/>
      <c r="P6" s="513"/>
      <c r="Q6" s="514"/>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row>
    <row r="7" spans="2:335" s="35" customFormat="1" ht="19.649999999999999" customHeight="1" thickBot="1" x14ac:dyDescent="0.35">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row>
    <row r="8" spans="2:335" s="35" customFormat="1" ht="37.65" customHeight="1" thickBot="1" x14ac:dyDescent="0.35">
      <c r="B8" s="535" t="s">
        <v>267</v>
      </c>
      <c r="C8" s="536"/>
      <c r="D8" s="536"/>
      <c r="E8" s="426" t="s">
        <v>226</v>
      </c>
      <c r="F8" s="427"/>
      <c r="G8" s="427"/>
      <c r="H8" s="427"/>
      <c r="I8" s="427"/>
      <c r="J8" s="427"/>
      <c r="K8" s="427"/>
      <c r="L8" s="427"/>
      <c r="M8" s="428"/>
      <c r="N8" s="52"/>
      <c r="O8" s="52"/>
      <c r="P8" s="52"/>
      <c r="Q8" s="52"/>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row>
    <row r="9" spans="2:335" s="35" customFormat="1" ht="66.75" customHeight="1" x14ac:dyDescent="0.3">
      <c r="B9" s="537"/>
      <c r="C9" s="538"/>
      <c r="D9" s="538"/>
      <c r="E9" s="143" t="s">
        <v>70</v>
      </c>
      <c r="F9" s="622" t="s">
        <v>185</v>
      </c>
      <c r="G9" s="622"/>
      <c r="H9" s="154" t="s">
        <v>110</v>
      </c>
      <c r="I9" s="154" t="s">
        <v>48</v>
      </c>
      <c r="J9" s="154" t="s">
        <v>9</v>
      </c>
      <c r="K9" s="622" t="s">
        <v>184</v>
      </c>
      <c r="L9" s="622"/>
      <c r="M9" s="623"/>
      <c r="N9" s="52"/>
      <c r="O9" s="111"/>
      <c r="P9" s="399"/>
      <c r="Q9" s="39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row>
    <row r="10" spans="2:335" s="35" customFormat="1" ht="150" customHeight="1" x14ac:dyDescent="0.3">
      <c r="B10" s="537"/>
      <c r="C10" s="538"/>
      <c r="D10" s="538"/>
      <c r="E10" s="37" t="s">
        <v>187</v>
      </c>
      <c r="F10" s="496"/>
      <c r="G10" s="496"/>
      <c r="H10" s="108">
        <f>IF($D$3="DE",62,IF($D$3="DK",68,0))</f>
        <v>0</v>
      </c>
      <c r="I10" s="3">
        <v>0</v>
      </c>
      <c r="J10" s="108">
        <f>$H10*I10*1720</f>
        <v>0</v>
      </c>
      <c r="K10" s="611"/>
      <c r="L10" s="611"/>
      <c r="M10" s="612"/>
      <c r="N10" s="52"/>
      <c r="O10" s="664"/>
      <c r="P10" s="664"/>
      <c r="Q10" s="127"/>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row>
    <row r="11" spans="2:335" s="35" customFormat="1" ht="150" customHeight="1" x14ac:dyDescent="0.3">
      <c r="B11" s="537"/>
      <c r="C11" s="538"/>
      <c r="D11" s="538"/>
      <c r="E11" s="37" t="s">
        <v>50</v>
      </c>
      <c r="F11" s="496"/>
      <c r="G11" s="496"/>
      <c r="H11" s="108">
        <f>IF($D$3="DE",46,IF($D$3="DK",51,0))</f>
        <v>0</v>
      </c>
      <c r="I11" s="3">
        <v>0</v>
      </c>
      <c r="J11" s="108">
        <f>$H11*I11*1720</f>
        <v>0</v>
      </c>
      <c r="K11" s="611"/>
      <c r="L11" s="611"/>
      <c r="M11" s="612"/>
      <c r="N11" s="52"/>
      <c r="O11" s="664"/>
      <c r="P11" s="664"/>
      <c r="Q11" s="127"/>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row>
    <row r="12" spans="2:335" s="35" customFormat="1" ht="150" customHeight="1" thickBot="1" x14ac:dyDescent="0.35">
      <c r="B12" s="537"/>
      <c r="C12" s="538"/>
      <c r="D12" s="538"/>
      <c r="E12" s="38" t="s">
        <v>51</v>
      </c>
      <c r="F12" s="644"/>
      <c r="G12" s="644"/>
      <c r="H12" s="109">
        <f>IF($D$3="DE",31,IF($D$3="DK",33,0))</f>
        <v>0</v>
      </c>
      <c r="I12" s="4">
        <v>0</v>
      </c>
      <c r="J12" s="109">
        <f>$H12*I12*1720</f>
        <v>0</v>
      </c>
      <c r="K12" s="665"/>
      <c r="L12" s="665"/>
      <c r="M12" s="666"/>
      <c r="N12" s="52"/>
      <c r="O12" s="664"/>
      <c r="P12" s="664"/>
      <c r="Q12" s="127"/>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row>
    <row r="13" spans="2:335" s="35" customFormat="1" ht="33" customHeight="1" thickBot="1" x14ac:dyDescent="0.35">
      <c r="B13" s="539"/>
      <c r="C13" s="540"/>
      <c r="D13" s="540"/>
      <c r="E13" s="598" t="s">
        <v>9</v>
      </c>
      <c r="F13" s="599"/>
      <c r="G13" s="599"/>
      <c r="H13" s="599"/>
      <c r="I13" s="641">
        <f>SUM(J10:J12)</f>
        <v>0</v>
      </c>
      <c r="J13" s="641"/>
      <c r="K13" s="641"/>
      <c r="L13" s="641"/>
      <c r="M13" s="675"/>
      <c r="N13" s="124"/>
      <c r="O13" s="113"/>
      <c r="P13" s="663"/>
      <c r="Q13" s="66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row>
    <row r="14" spans="2:335" s="35" customFormat="1" ht="23.4" customHeight="1" thickBot="1" x14ac:dyDescent="0.35">
      <c r="B14" s="39"/>
      <c r="C14" s="40"/>
      <c r="D14" s="41"/>
      <c r="E14" s="42"/>
      <c r="F14" s="40"/>
      <c r="G14" s="40"/>
      <c r="H14" s="43"/>
      <c r="I14" s="44"/>
      <c r="J14" s="44"/>
      <c r="K14" s="44"/>
      <c r="L14" s="44"/>
      <c r="M14" s="44"/>
      <c r="N14" s="44"/>
      <c r="O14" s="45"/>
      <c r="P14" s="45"/>
      <c r="Q14" s="45"/>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row>
    <row r="15" spans="2:335" s="35" customFormat="1" ht="39" customHeight="1" thickBot="1" x14ac:dyDescent="0.35">
      <c r="B15" s="466" t="s">
        <v>243</v>
      </c>
      <c r="C15" s="561"/>
      <c r="D15" s="562"/>
      <c r="E15" s="426" t="s">
        <v>217</v>
      </c>
      <c r="F15" s="427"/>
      <c r="G15" s="427"/>
      <c r="H15" s="427"/>
      <c r="I15" s="427"/>
      <c r="J15" s="427"/>
      <c r="K15" s="427"/>
      <c r="L15" s="427"/>
      <c r="M15" s="428"/>
      <c r="N15" s="44"/>
      <c r="O15" s="45"/>
      <c r="P15" s="45"/>
      <c r="Q15" s="4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row>
    <row r="16" spans="2:335" s="35" customFormat="1" ht="60.75" customHeight="1" x14ac:dyDescent="0.3">
      <c r="B16" s="563"/>
      <c r="C16" s="564"/>
      <c r="D16" s="565"/>
      <c r="E16" s="143" t="s">
        <v>70</v>
      </c>
      <c r="F16" s="517" t="s">
        <v>185</v>
      </c>
      <c r="G16" s="517"/>
      <c r="H16" s="154" t="s">
        <v>110</v>
      </c>
      <c r="I16" s="154" t="s">
        <v>48</v>
      </c>
      <c r="J16" s="154" t="s">
        <v>173</v>
      </c>
      <c r="K16" s="622" t="s">
        <v>186</v>
      </c>
      <c r="L16" s="622"/>
      <c r="M16" s="623"/>
      <c r="N16" s="44"/>
      <c r="O16" s="45"/>
      <c r="P16" s="45"/>
      <c r="Q16" s="45"/>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row>
    <row r="17" spans="2:335" s="35" customFormat="1" ht="103.5" customHeight="1" x14ac:dyDescent="0.3">
      <c r="B17" s="563"/>
      <c r="C17" s="564"/>
      <c r="D17" s="565"/>
      <c r="E17" s="37" t="s">
        <v>49</v>
      </c>
      <c r="F17" s="496"/>
      <c r="G17" s="496"/>
      <c r="H17" s="108">
        <f>IF($D$3="DE",62,IF($D$3="DK",68,0))</f>
        <v>0</v>
      </c>
      <c r="I17" s="3">
        <v>0</v>
      </c>
      <c r="J17" s="108">
        <f>$H17*I17*287</f>
        <v>0</v>
      </c>
      <c r="K17" s="590"/>
      <c r="L17" s="591"/>
      <c r="M17" s="592"/>
      <c r="N17" s="44"/>
      <c r="O17" s="45"/>
      <c r="P17" s="45"/>
      <c r="Q17" s="45"/>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row>
    <row r="18" spans="2:335" s="35" customFormat="1" ht="103.5" customHeight="1" x14ac:dyDescent="0.3">
      <c r="B18" s="566"/>
      <c r="C18" s="567"/>
      <c r="D18" s="568"/>
      <c r="E18" s="37" t="s">
        <v>50</v>
      </c>
      <c r="F18" s="496"/>
      <c r="G18" s="496"/>
      <c r="H18" s="108">
        <f>IF($D$3="DE",46,IF($D$3="DK",51,0))</f>
        <v>0</v>
      </c>
      <c r="I18" s="3">
        <v>0</v>
      </c>
      <c r="J18" s="108">
        <f>$H18*I18*287</f>
        <v>0</v>
      </c>
      <c r="K18" s="590"/>
      <c r="L18" s="591"/>
      <c r="M18" s="592"/>
      <c r="N18" s="44"/>
      <c r="O18" s="45"/>
      <c r="P18" s="45"/>
      <c r="Q18" s="45"/>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row>
    <row r="19" spans="2:335" s="35" customFormat="1" ht="103.5" customHeight="1" thickBot="1" x14ac:dyDescent="0.35">
      <c r="B19" s="566"/>
      <c r="C19" s="567"/>
      <c r="D19" s="568"/>
      <c r="E19" s="38" t="s">
        <v>51</v>
      </c>
      <c r="F19" s="644"/>
      <c r="G19" s="644"/>
      <c r="H19" s="109">
        <f>IF($D$3="DE",31,IF($D$3="DK",33,0))</f>
        <v>0</v>
      </c>
      <c r="I19" s="4">
        <v>0</v>
      </c>
      <c r="J19" s="109">
        <f>$H19*I19*287</f>
        <v>0</v>
      </c>
      <c r="K19" s="645"/>
      <c r="L19" s="646"/>
      <c r="M19" s="647"/>
      <c r="N19" s="44"/>
      <c r="O19" s="45"/>
      <c r="P19" s="45"/>
      <c r="Q19" s="45"/>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row>
    <row r="20" spans="2:335" s="35" customFormat="1" ht="34.5" customHeight="1" thickBot="1" x14ac:dyDescent="0.35">
      <c r="B20" s="569"/>
      <c r="C20" s="570"/>
      <c r="D20" s="571"/>
      <c r="E20" s="598" t="s">
        <v>9</v>
      </c>
      <c r="F20" s="599"/>
      <c r="G20" s="599"/>
      <c r="H20" s="599"/>
      <c r="I20" s="641">
        <f>SUM(J17:J19)</f>
        <v>0</v>
      </c>
      <c r="J20" s="641"/>
      <c r="K20" s="642"/>
      <c r="L20" s="642"/>
      <c r="M20" s="643"/>
      <c r="N20" s="44"/>
      <c r="O20" s="45"/>
      <c r="P20" s="45"/>
      <c r="Q20" s="45"/>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row>
    <row r="21" spans="2:335" customFormat="1" ht="34.5" customHeight="1" thickBot="1" x14ac:dyDescent="0.35"/>
    <row r="22" spans="2:335" s="35" customFormat="1" ht="37.65" customHeight="1" x14ac:dyDescent="0.3">
      <c r="B22" s="466" t="s">
        <v>228</v>
      </c>
      <c r="C22" s="561"/>
      <c r="D22" s="562"/>
      <c r="E22" s="632" t="s">
        <v>111</v>
      </c>
      <c r="F22" s="633"/>
      <c r="G22" s="633"/>
      <c r="H22" s="633"/>
      <c r="I22" s="634"/>
      <c r="J22" s="52"/>
      <c r="K22" s="5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row>
    <row r="23" spans="2:335" s="35" customFormat="1" ht="55.65" customHeight="1" x14ac:dyDescent="0.3">
      <c r="B23" s="563"/>
      <c r="C23" s="564"/>
      <c r="D23" s="565"/>
      <c r="E23" s="655"/>
      <c r="F23" s="656"/>
      <c r="G23" s="46" t="s">
        <v>204</v>
      </c>
      <c r="H23" s="89" t="s">
        <v>173</v>
      </c>
      <c r="I23" s="90" t="s">
        <v>9</v>
      </c>
      <c r="J23" s="111"/>
      <c r="K23" s="111"/>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row>
    <row r="24" spans="2:335" s="35" customFormat="1" ht="30.75" customHeight="1" thickBot="1" x14ac:dyDescent="0.35">
      <c r="B24" s="563"/>
      <c r="C24" s="564"/>
      <c r="D24" s="565"/>
      <c r="E24" s="628" t="s">
        <v>112</v>
      </c>
      <c r="F24" s="629"/>
      <c r="G24" s="47">
        <f>I13</f>
        <v>0</v>
      </c>
      <c r="H24" s="47">
        <f>I20</f>
        <v>0</v>
      </c>
      <c r="I24" s="48">
        <f>SUM(G24:H24)</f>
        <v>0</v>
      </c>
      <c r="J24" s="121"/>
      <c r="K24" s="121"/>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row>
    <row r="25" spans="2:335" s="35" customFormat="1" ht="28.5" customHeight="1" thickBot="1" x14ac:dyDescent="0.35">
      <c r="B25" s="569"/>
      <c r="C25" s="570"/>
      <c r="D25" s="571"/>
      <c r="E25" s="606" t="s">
        <v>9</v>
      </c>
      <c r="F25" s="608"/>
      <c r="G25" s="49">
        <f>G24*0.4</f>
        <v>0</v>
      </c>
      <c r="H25" s="50">
        <f>H24*0.4</f>
        <v>0</v>
      </c>
      <c r="I25" s="51">
        <f>SUM(G25:H25)</f>
        <v>0</v>
      </c>
      <c r="J25" s="121"/>
      <c r="K25" s="122"/>
      <c r="M25" s="52"/>
      <c r="N25" s="52"/>
      <c r="Q25" s="43"/>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row>
    <row r="26" spans="2:335" s="35" customFormat="1" ht="28.5" customHeight="1" thickBot="1" x14ac:dyDescent="0.35">
      <c r="B26"/>
      <c r="C26"/>
      <c r="D26"/>
      <c r="E26"/>
      <c r="F26"/>
      <c r="G26"/>
      <c r="H26"/>
      <c r="I26"/>
      <c r="J26"/>
      <c r="K26"/>
      <c r="L26" s="52"/>
      <c r="M26" s="52"/>
      <c r="N26" s="52"/>
      <c r="Q26" s="43"/>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row>
    <row r="27" spans="2:335" s="35" customFormat="1" ht="38.25" customHeight="1" x14ac:dyDescent="0.3">
      <c r="B27" s="466" t="s">
        <v>150</v>
      </c>
      <c r="C27" s="561"/>
      <c r="D27" s="572"/>
      <c r="E27" s="351" t="s">
        <v>76</v>
      </c>
      <c r="F27" s="457"/>
      <c r="G27" s="457"/>
      <c r="H27" s="352"/>
      <c r="I27" s="632" t="s">
        <v>111</v>
      </c>
      <c r="J27" s="633"/>
      <c r="K27" s="634"/>
      <c r="L27" s="52"/>
      <c r="M27" s="52"/>
      <c r="N27" s="42"/>
      <c r="O27" s="53"/>
      <c r="P27" s="53"/>
      <c r="Q27" s="53"/>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row>
    <row r="28" spans="2:335" s="35" customFormat="1" ht="47.25" customHeight="1" x14ac:dyDescent="0.3">
      <c r="B28" s="563"/>
      <c r="C28" s="564"/>
      <c r="D28" s="573"/>
      <c r="E28" s="630"/>
      <c r="F28" s="349"/>
      <c r="G28" s="349"/>
      <c r="H28" s="631"/>
      <c r="I28" s="88" t="s">
        <v>204</v>
      </c>
      <c r="J28" s="129" t="s">
        <v>175</v>
      </c>
      <c r="K28" s="90" t="s">
        <v>9</v>
      </c>
      <c r="L28" s="111"/>
      <c r="M28" s="111"/>
      <c r="N28" s="54"/>
      <c r="O28" s="53"/>
      <c r="P28" s="53"/>
      <c r="Q28" s="53"/>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row>
    <row r="29" spans="2:335" s="35" customFormat="1" ht="37.65" customHeight="1" x14ac:dyDescent="0.3">
      <c r="B29" s="563"/>
      <c r="C29" s="564"/>
      <c r="D29" s="573"/>
      <c r="E29" s="581"/>
      <c r="F29" s="582"/>
      <c r="G29" s="582"/>
      <c r="H29" s="583"/>
      <c r="I29" s="72"/>
      <c r="J29" s="76"/>
      <c r="K29" s="145">
        <f>I29</f>
        <v>0</v>
      </c>
      <c r="M29" s="115"/>
      <c r="N29" s="55"/>
      <c r="O29" s="53"/>
      <c r="P29" s="53"/>
      <c r="Q29" s="53"/>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row>
    <row r="30" spans="2:335" s="35" customFormat="1" ht="39" customHeight="1" x14ac:dyDescent="0.3">
      <c r="B30" s="563"/>
      <c r="C30" s="564"/>
      <c r="D30" s="573"/>
      <c r="E30" s="581"/>
      <c r="F30" s="582"/>
      <c r="G30" s="582"/>
      <c r="H30" s="583"/>
      <c r="I30" s="72"/>
      <c r="J30" s="76"/>
      <c r="K30" s="145">
        <f>I30</f>
        <v>0</v>
      </c>
      <c r="M30" s="115"/>
      <c r="N30" s="55"/>
      <c r="O30" s="53"/>
      <c r="P30" s="53"/>
      <c r="Q30" s="53"/>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row>
    <row r="31" spans="2:335" s="35" customFormat="1" ht="36.75" customHeight="1" thickBot="1" x14ac:dyDescent="0.35">
      <c r="B31" s="563"/>
      <c r="C31" s="564"/>
      <c r="D31" s="573"/>
      <c r="E31" s="635"/>
      <c r="F31" s="636"/>
      <c r="G31" s="636"/>
      <c r="H31" s="637"/>
      <c r="I31" s="73"/>
      <c r="J31" s="77"/>
      <c r="K31" s="146">
        <f>I31</f>
        <v>0</v>
      </c>
      <c r="M31" s="115"/>
      <c r="N31" s="55"/>
      <c r="O31" s="53"/>
      <c r="P31" s="53"/>
      <c r="Q31" s="53"/>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row>
    <row r="32" spans="2:335" s="35" customFormat="1" ht="30.75" customHeight="1" thickBot="1" x14ac:dyDescent="0.35">
      <c r="B32" s="569"/>
      <c r="C32" s="570"/>
      <c r="D32" s="574"/>
      <c r="E32" s="587" t="s">
        <v>40</v>
      </c>
      <c r="F32" s="588"/>
      <c r="G32" s="588"/>
      <c r="H32" s="589"/>
      <c r="I32" s="74">
        <f>SUM(I29:I31)</f>
        <v>0</v>
      </c>
      <c r="J32" s="75"/>
      <c r="K32" s="147">
        <f>SUM(K29:K31)</f>
        <v>0</v>
      </c>
      <c r="M32" s="116"/>
      <c r="N32" s="56"/>
      <c r="O32" s="53"/>
      <c r="P32" s="53"/>
      <c r="Q32" s="53"/>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row>
    <row r="33" spans="1:335" s="35" customFormat="1" ht="31.5" customHeight="1" thickBot="1" x14ac:dyDescent="0.35">
      <c r="A33"/>
      <c r="B33"/>
      <c r="C33"/>
      <c r="D33"/>
      <c r="E33"/>
      <c r="F33"/>
      <c r="G33"/>
      <c r="H33"/>
      <c r="I33"/>
      <c r="J33"/>
      <c r="K33"/>
      <c r="L33"/>
      <c r="M33"/>
      <c r="N33"/>
      <c r="O33"/>
      <c r="P33"/>
      <c r="Q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row>
    <row r="34" spans="1:335" s="35" customFormat="1" ht="33" customHeight="1" x14ac:dyDescent="0.3">
      <c r="A34"/>
      <c r="B34" s="555" t="s">
        <v>151</v>
      </c>
      <c r="C34" s="556"/>
      <c r="D34" s="556"/>
      <c r="E34" s="557"/>
      <c r="F34" s="632" t="s">
        <v>111</v>
      </c>
      <c r="G34" s="633"/>
      <c r="H34" s="634"/>
      <c r="I34" s="52"/>
      <c r="J34" s="52"/>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row>
    <row r="35" spans="1:335" s="35" customFormat="1" ht="57" customHeight="1" x14ac:dyDescent="0.3">
      <c r="A35"/>
      <c r="B35" s="558"/>
      <c r="C35" s="559"/>
      <c r="D35" s="559"/>
      <c r="E35" s="560"/>
      <c r="F35" s="36" t="s">
        <v>204</v>
      </c>
      <c r="G35" s="89" t="s">
        <v>173</v>
      </c>
      <c r="H35" s="90" t="s">
        <v>57</v>
      </c>
      <c r="I35" s="111"/>
      <c r="J35" s="111"/>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row>
    <row r="36" spans="1:335" s="35" customFormat="1" ht="44.25" customHeight="1" x14ac:dyDescent="0.3">
      <c r="A36"/>
      <c r="B36" s="463" t="s">
        <v>215</v>
      </c>
      <c r="C36" s="464"/>
      <c r="D36" s="464"/>
      <c r="E36" s="465"/>
      <c r="F36" s="93">
        <f>I13</f>
        <v>0</v>
      </c>
      <c r="G36" s="94">
        <f>I20</f>
        <v>0</v>
      </c>
      <c r="H36" s="95">
        <f>SUM(F36:G36)</f>
        <v>0</v>
      </c>
      <c r="I36" s="112"/>
      <c r="J36" s="113"/>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row>
    <row r="37" spans="1:335" s="35" customFormat="1" ht="64.5" customHeight="1" thickBot="1" x14ac:dyDescent="0.35">
      <c r="A37"/>
      <c r="B37" s="520" t="s">
        <v>207</v>
      </c>
      <c r="C37" s="521"/>
      <c r="D37" s="521"/>
      <c r="E37" s="522"/>
      <c r="F37" s="96">
        <f>G25</f>
        <v>0</v>
      </c>
      <c r="G37" s="97">
        <f>H25</f>
        <v>0</v>
      </c>
      <c r="H37" s="98">
        <f>SUM(F37:G37)</f>
        <v>0</v>
      </c>
      <c r="I37" s="112"/>
      <c r="J37" s="113"/>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row>
    <row r="38" spans="1:335" s="35" customFormat="1" ht="30.75" hidden="1" customHeight="1" thickBot="1" x14ac:dyDescent="0.35">
      <c r="A38"/>
      <c r="B38" s="523" t="s">
        <v>154</v>
      </c>
      <c r="C38" s="524"/>
      <c r="D38" s="524"/>
      <c r="E38" s="525"/>
      <c r="F38" s="99">
        <f>SUM(F36:F37)</f>
        <v>0</v>
      </c>
      <c r="G38" s="101">
        <f>SUM(G36:G37)</f>
        <v>0</v>
      </c>
      <c r="H38" s="102">
        <f>SUM(F38:G38)</f>
        <v>0</v>
      </c>
      <c r="I38" s="113"/>
      <c r="J38" s="113"/>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row>
    <row r="39" spans="1:335" s="35" customFormat="1" ht="30.75" hidden="1" customHeight="1" thickBot="1" x14ac:dyDescent="0.35">
      <c r="A39"/>
      <c r="B39" s="526" t="s">
        <v>59</v>
      </c>
      <c r="C39" s="527"/>
      <c r="D39" s="527"/>
      <c r="E39" s="528"/>
      <c r="F39" s="103">
        <f>I32</f>
        <v>0</v>
      </c>
      <c r="G39" s="104"/>
      <c r="H39" s="102">
        <f>F39</f>
        <v>0</v>
      </c>
      <c r="I39" s="123"/>
      <c r="J39" s="113"/>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row>
    <row r="40" spans="1:335" s="35" customFormat="1" ht="30.75" customHeight="1" thickBot="1" x14ac:dyDescent="0.35">
      <c r="A40"/>
      <c r="B40" s="529" t="s">
        <v>9</v>
      </c>
      <c r="C40" s="530"/>
      <c r="D40" s="530"/>
      <c r="E40" s="531"/>
      <c r="F40" s="99">
        <f>SUM(F36:F37)</f>
        <v>0</v>
      </c>
      <c r="G40" s="100">
        <f>SUM(G36:G37)</f>
        <v>0</v>
      </c>
      <c r="H40" s="102">
        <f>SUM(H36:H37)</f>
        <v>0</v>
      </c>
      <c r="I40" s="113"/>
      <c r="J40" s="113"/>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row>
    <row r="41" spans="1:335" s="35" customFormat="1" x14ac:dyDescent="0.3">
      <c r="A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row>
    <row r="42" spans="1:335" ht="15" thickBot="1" x14ac:dyDescent="0.35">
      <c r="A42"/>
      <c r="B42"/>
      <c r="C42"/>
      <c r="D42"/>
      <c r="E42"/>
      <c r="F42"/>
      <c r="G42"/>
      <c r="H42"/>
      <c r="I42"/>
      <c r="J42"/>
      <c r="K42"/>
      <c r="L42"/>
      <c r="M42"/>
      <c r="N42"/>
      <c r="O42"/>
      <c r="P42"/>
      <c r="Q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row>
    <row r="43" spans="1:335" ht="33.9" customHeight="1" x14ac:dyDescent="0.3">
      <c r="A43"/>
      <c r="B43" s="483" t="s">
        <v>258</v>
      </c>
      <c r="C43" s="484"/>
      <c r="D43" s="485"/>
      <c r="E43" s="455" t="s">
        <v>63</v>
      </c>
      <c r="F43" s="456"/>
      <c r="G43" s="457" t="s">
        <v>249</v>
      </c>
      <c r="H43" s="457"/>
      <c r="I43" s="457"/>
      <c r="J43" s="457"/>
      <c r="K43" s="457"/>
      <c r="L43" s="457"/>
      <c r="M43" s="456" t="s">
        <v>62</v>
      </c>
      <c r="N43" s="456"/>
      <c r="O43" s="457" t="s">
        <v>64</v>
      </c>
      <c r="P43" s="457"/>
      <c r="Q43" s="70" t="s">
        <v>65</v>
      </c>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row>
    <row r="44" spans="1:335" s="58" customFormat="1" ht="33" customHeight="1" x14ac:dyDescent="0.3">
      <c r="A44" s="57"/>
      <c r="B44" s="486"/>
      <c r="C44" s="487"/>
      <c r="D44" s="488"/>
      <c r="E44" s="499">
        <f>H40</f>
        <v>0</v>
      </c>
      <c r="F44" s="442"/>
      <c r="G44" s="553" t="s">
        <v>79</v>
      </c>
      <c r="H44" s="553"/>
      <c r="I44" s="497">
        <f>H40*K44</f>
        <v>0</v>
      </c>
      <c r="J44" s="497"/>
      <c r="K44" s="481">
        <v>0.65</v>
      </c>
      <c r="L44" s="481"/>
      <c r="M44" s="69">
        <f>E44*(100%-K44)</f>
        <v>0</v>
      </c>
      <c r="N44" s="91" t="str">
        <f>IF(I45=0,"-",M44/E44)</f>
        <v>-</v>
      </c>
      <c r="O44" s="442">
        <f>M45+I45</f>
        <v>0</v>
      </c>
      <c r="P44" s="442"/>
      <c r="Q44" s="453">
        <f>ROUND((O44-E44),2)</f>
        <v>0</v>
      </c>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row>
    <row r="45" spans="1:335" s="58" customFormat="1" ht="33" customHeight="1" thickBot="1" x14ac:dyDescent="0.35">
      <c r="A45" s="57"/>
      <c r="B45" s="489"/>
      <c r="C45" s="490"/>
      <c r="D45" s="491"/>
      <c r="E45" s="500"/>
      <c r="F45" s="443"/>
      <c r="G45" s="554" t="s">
        <v>78</v>
      </c>
      <c r="H45" s="554"/>
      <c r="I45" s="498"/>
      <c r="J45" s="498"/>
      <c r="K45" s="482" t="str">
        <f>IF(E44=0,"-",(I45/E44))</f>
        <v>-</v>
      </c>
      <c r="L45" s="482"/>
      <c r="M45" s="71">
        <f>P53</f>
        <v>0</v>
      </c>
      <c r="N45" s="92" t="str">
        <f>IF(I45=0,"-",M45/E44)</f>
        <v>-</v>
      </c>
      <c r="O45" s="443"/>
      <c r="P45" s="443"/>
      <c r="Q45" s="454"/>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row>
    <row r="46" spans="1:335" ht="14.25" customHeight="1" thickBot="1" x14ac:dyDescent="0.35">
      <c r="A46"/>
      <c r="B46" s="489"/>
      <c r="C46" s="490"/>
      <c r="D46" s="492"/>
      <c r="E46" s="444"/>
      <c r="F46" s="445"/>
      <c r="G46" s="445"/>
      <c r="H46" s="445"/>
      <c r="I46" s="445"/>
      <c r="J46" s="445"/>
      <c r="K46" s="445"/>
      <c r="L46" s="445"/>
      <c r="M46" s="445"/>
      <c r="N46" s="445"/>
      <c r="O46" s="445"/>
      <c r="P46" s="445"/>
      <c r="Q46" s="4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row>
    <row r="47" spans="1:335" ht="30" customHeight="1" x14ac:dyDescent="0.3">
      <c r="A47"/>
      <c r="B47" s="489"/>
      <c r="C47" s="490"/>
      <c r="D47" s="491"/>
      <c r="E47" s="515" t="s">
        <v>113</v>
      </c>
      <c r="F47" s="462"/>
      <c r="G47" s="462"/>
      <c r="H47" s="462"/>
      <c r="I47" s="462" t="s">
        <v>77</v>
      </c>
      <c r="J47" s="462"/>
      <c r="K47" s="462"/>
      <c r="L47" s="462"/>
      <c r="M47" s="462"/>
      <c r="N47" s="462"/>
      <c r="O47" s="462"/>
      <c r="P47" s="447" t="s">
        <v>57</v>
      </c>
      <c r="Q47" s="448"/>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row>
    <row r="48" spans="1:335" ht="69.900000000000006" customHeight="1" x14ac:dyDescent="0.3">
      <c r="A48"/>
      <c r="B48" s="489"/>
      <c r="C48" s="490"/>
      <c r="D48" s="491"/>
      <c r="E48" s="625"/>
      <c r="F48" s="496"/>
      <c r="G48" s="496"/>
      <c r="H48" s="496"/>
      <c r="I48" s="496"/>
      <c r="J48" s="496"/>
      <c r="K48" s="496"/>
      <c r="L48" s="496"/>
      <c r="M48" s="496"/>
      <c r="N48" s="496"/>
      <c r="O48" s="496"/>
      <c r="P48" s="449"/>
      <c r="Q48" s="450"/>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row>
    <row r="49" spans="1:335" ht="69.900000000000006" customHeight="1" x14ac:dyDescent="0.3">
      <c r="A49"/>
      <c r="B49" s="489"/>
      <c r="C49" s="490"/>
      <c r="D49" s="491"/>
      <c r="E49" s="625"/>
      <c r="F49" s="496"/>
      <c r="G49" s="496"/>
      <c r="H49" s="496"/>
      <c r="I49" s="496"/>
      <c r="J49" s="496"/>
      <c r="K49" s="496"/>
      <c r="L49" s="496"/>
      <c r="M49" s="496"/>
      <c r="N49" s="496"/>
      <c r="O49" s="496"/>
      <c r="P49" s="449">
        <v>0</v>
      </c>
      <c r="Q49" s="450"/>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row>
    <row r="50" spans="1:335" ht="69.900000000000006" customHeight="1" x14ac:dyDescent="0.3">
      <c r="A50"/>
      <c r="B50" s="489"/>
      <c r="C50" s="490"/>
      <c r="D50" s="491"/>
      <c r="E50" s="625"/>
      <c r="F50" s="496"/>
      <c r="G50" s="496"/>
      <c r="H50" s="496"/>
      <c r="I50" s="496"/>
      <c r="J50" s="496"/>
      <c r="K50" s="496"/>
      <c r="L50" s="496"/>
      <c r="M50" s="496"/>
      <c r="N50" s="496"/>
      <c r="O50" s="496"/>
      <c r="P50" s="449">
        <v>0</v>
      </c>
      <c r="Q50" s="4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row>
    <row r="51" spans="1:335" ht="69.900000000000006" customHeight="1" x14ac:dyDescent="0.3">
      <c r="A51"/>
      <c r="B51" s="489"/>
      <c r="C51" s="490"/>
      <c r="D51" s="491"/>
      <c r="E51" s="625"/>
      <c r="F51" s="496"/>
      <c r="G51" s="496"/>
      <c r="H51" s="496"/>
      <c r="I51" s="496"/>
      <c r="J51" s="496"/>
      <c r="K51" s="496"/>
      <c r="L51" s="496"/>
      <c r="M51" s="496"/>
      <c r="N51" s="496"/>
      <c r="O51" s="496"/>
      <c r="P51" s="449">
        <v>0</v>
      </c>
      <c r="Q51" s="450"/>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row>
    <row r="52" spans="1:335" ht="69.900000000000006" customHeight="1" thickBot="1" x14ac:dyDescent="0.35">
      <c r="A52"/>
      <c r="B52" s="489"/>
      <c r="C52" s="490"/>
      <c r="D52" s="491"/>
      <c r="E52" s="624"/>
      <c r="F52" s="480"/>
      <c r="G52" s="480"/>
      <c r="H52" s="480"/>
      <c r="I52" s="480"/>
      <c r="J52" s="480"/>
      <c r="K52" s="480"/>
      <c r="L52" s="480"/>
      <c r="M52" s="480"/>
      <c r="N52" s="480"/>
      <c r="O52" s="480"/>
      <c r="P52" s="451">
        <v>0</v>
      </c>
      <c r="Q52" s="4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row>
    <row r="53" spans="1:335" ht="30" customHeight="1" thickBot="1" x14ac:dyDescent="0.35">
      <c r="A53"/>
      <c r="B53" s="493"/>
      <c r="C53" s="494"/>
      <c r="D53" s="495"/>
      <c r="E53" s="440" t="s">
        <v>9</v>
      </c>
      <c r="F53" s="441"/>
      <c r="G53" s="441"/>
      <c r="H53" s="441"/>
      <c r="I53" s="441"/>
      <c r="J53" s="441"/>
      <c r="K53" s="441"/>
      <c r="L53" s="441"/>
      <c r="M53" s="441"/>
      <c r="N53" s="441"/>
      <c r="O53" s="441"/>
      <c r="P53" s="478">
        <f>SUM(P48:Q52)</f>
        <v>0</v>
      </c>
      <c r="Q53" s="479"/>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row>
    <row r="54" spans="1:335" x14ac:dyDescent="0.3">
      <c r="A54"/>
      <c r="B54" s="35"/>
      <c r="C54" s="35"/>
      <c r="D54" s="35"/>
      <c r="E54" s="35"/>
      <c r="F54" s="35"/>
      <c r="G54" s="35"/>
      <c r="H54" s="35"/>
      <c r="I54" s="35"/>
      <c r="J54" s="35"/>
      <c r="K54" s="35"/>
      <c r="L54" s="35"/>
      <c r="M54" s="35"/>
      <c r="N54" s="35"/>
      <c r="O54" s="35"/>
      <c r="P54" s="35"/>
      <c r="Q54" s="35"/>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row>
    <row r="55" spans="1:335" ht="15" thickBot="1" x14ac:dyDescent="0.35">
      <c r="A55"/>
      <c r="B55" s="35"/>
      <c r="C55" s="35"/>
      <c r="D55" s="35"/>
      <c r="E55" s="35"/>
      <c r="F55" s="35"/>
      <c r="G55" s="35"/>
      <c r="H55" s="35"/>
      <c r="I55" s="35"/>
      <c r="J55" s="35"/>
      <c r="K55" s="35"/>
      <c r="L55" s="35"/>
      <c r="M55" s="35"/>
      <c r="N55" s="35"/>
      <c r="O55" s="35"/>
      <c r="P55" s="35"/>
      <c r="Q55" s="3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row>
    <row r="56" spans="1:335" ht="29.25" customHeight="1" x14ac:dyDescent="0.3">
      <c r="A56"/>
      <c r="B56" s="466" t="s">
        <v>152</v>
      </c>
      <c r="C56" s="467"/>
      <c r="D56" s="468"/>
      <c r="E56" s="351" t="s">
        <v>58</v>
      </c>
      <c r="F56" s="457"/>
      <c r="G56" s="155" t="s">
        <v>5</v>
      </c>
      <c r="H56" s="155" t="s">
        <v>10</v>
      </c>
      <c r="I56" s="155" t="s">
        <v>6</v>
      </c>
      <c r="J56" s="155" t="s">
        <v>7</v>
      </c>
      <c r="K56" s="155" t="s">
        <v>8</v>
      </c>
      <c r="L56" s="424" t="s">
        <v>11</v>
      </c>
      <c r="M56" s="111"/>
      <c r="N56" s="111"/>
      <c r="O56" s="111"/>
      <c r="P56" s="111"/>
      <c r="Q56" s="12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row>
    <row r="57" spans="1:335" ht="29.25" customHeight="1" x14ac:dyDescent="0.3">
      <c r="A57"/>
      <c r="B57" s="469"/>
      <c r="C57" s="470"/>
      <c r="D57" s="471"/>
      <c r="E57" s="516" t="s">
        <v>61</v>
      </c>
      <c r="F57" s="517"/>
      <c r="G57" s="59" t="s">
        <v>42</v>
      </c>
      <c r="H57" s="156" t="s">
        <v>60</v>
      </c>
      <c r="I57" s="156" t="s">
        <v>60</v>
      </c>
      <c r="J57" s="156" t="s">
        <v>60</v>
      </c>
      <c r="K57" s="156" t="s">
        <v>60</v>
      </c>
      <c r="L57" s="425"/>
      <c r="M57" s="111"/>
      <c r="N57" s="111"/>
      <c r="O57" s="111"/>
      <c r="P57" s="111"/>
      <c r="Q57" s="126"/>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row>
    <row r="58" spans="1:335" ht="29.25" customHeight="1" x14ac:dyDescent="0.3">
      <c r="A58"/>
      <c r="B58" s="472"/>
      <c r="C58" s="473"/>
      <c r="D58" s="474"/>
      <c r="E58" s="516" t="s">
        <v>115</v>
      </c>
      <c r="F58" s="517"/>
      <c r="G58" s="105"/>
      <c r="H58" s="106"/>
      <c r="I58" s="107"/>
      <c r="J58" s="107"/>
      <c r="K58" s="107"/>
      <c r="L58" s="149">
        <f>SUMIF(B57, "Ja",B58)+SUMIF(C57, "Ja",C58)+SUMIF(D57, "Ja",D58)+SUMIF(E57, "Ja",E58)+SUMIF(F57, "Ja",F58)+SUMIF(G57, "Ja",G58)+SUMIF(H57, "Ja",H58)+SUMIF(I57, "Ja",I58)+SUMIF(J57, "Ja",J58)+SUMIF(K57, "Ja",K58)</f>
        <v>0</v>
      </c>
      <c r="M58" s="111"/>
      <c r="N58" s="111"/>
      <c r="O58" s="111"/>
      <c r="P58" s="111"/>
      <c r="Q58" s="126"/>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row>
    <row r="59" spans="1:335" ht="37.65" customHeight="1" x14ac:dyDescent="0.3">
      <c r="A59"/>
      <c r="B59" s="472"/>
      <c r="C59" s="473"/>
      <c r="D59" s="474"/>
      <c r="E59" s="516" t="s">
        <v>153</v>
      </c>
      <c r="F59" s="517"/>
      <c r="G59" s="442">
        <f>$H$40*G58</f>
        <v>0</v>
      </c>
      <c r="H59" s="442">
        <f>IF(H57="Nein | Nej",0,$H$40*H58)</f>
        <v>0</v>
      </c>
      <c r="I59" s="442">
        <f t="shared" ref="I59:K59" si="0">IF(I57="Nein | Nej",0,$H$40*I58)</f>
        <v>0</v>
      </c>
      <c r="J59" s="442">
        <f t="shared" si="0"/>
        <v>0</v>
      </c>
      <c r="K59" s="442">
        <f t="shared" si="0"/>
        <v>0</v>
      </c>
      <c r="L59" s="501">
        <f>SUMIF(G57, "Ja", G59)+SUMIF(H57, "Ja", H59)+SUMIF(I57, "Ja", I59)+SUMIF(J57, "Ja", J59)+SUMIF(K57, "Ja", K59)</f>
        <v>0</v>
      </c>
      <c r="M59" s="502"/>
      <c r="N59" s="502"/>
      <c r="O59" s="502"/>
      <c r="P59" s="502"/>
      <c r="Q59" s="502"/>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row>
    <row r="60" spans="1:335" ht="35.25" customHeight="1" thickBot="1" x14ac:dyDescent="0.35">
      <c r="A60"/>
      <c r="B60" s="475"/>
      <c r="C60" s="476"/>
      <c r="D60" s="477"/>
      <c r="E60" s="518"/>
      <c r="F60" s="519"/>
      <c r="G60" s="443"/>
      <c r="H60" s="443"/>
      <c r="I60" s="443"/>
      <c r="J60" s="443"/>
      <c r="K60" s="443"/>
      <c r="L60" s="479"/>
      <c r="M60" s="502"/>
      <c r="N60" s="502"/>
      <c r="O60" s="502"/>
      <c r="P60" s="502"/>
      <c r="Q60" s="502"/>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row>
    <row r="61" spans="1:335" x14ac:dyDescent="0.3">
      <c r="A61"/>
      <c r="B61"/>
      <c r="C61"/>
      <c r="D61"/>
      <c r="E61"/>
      <c r="F61"/>
      <c r="G61"/>
      <c r="H61"/>
      <c r="I61"/>
      <c r="J61"/>
      <c r="K61"/>
      <c r="L61"/>
      <c r="M61"/>
      <c r="N61"/>
      <c r="O61"/>
      <c r="P61"/>
      <c r="Q61"/>
    </row>
    <row r="62" spans="1:335" x14ac:dyDescent="0.3">
      <c r="A62"/>
      <c r="B62"/>
      <c r="C62"/>
      <c r="D62"/>
      <c r="E62"/>
      <c r="F62"/>
      <c r="G62"/>
      <c r="H62"/>
      <c r="I62"/>
      <c r="J62"/>
      <c r="K62"/>
      <c r="L62"/>
      <c r="M62"/>
      <c r="N62"/>
      <c r="O62"/>
      <c r="P62"/>
      <c r="Q62"/>
    </row>
    <row r="76" spans="3:8" x14ac:dyDescent="0.3">
      <c r="C76"/>
      <c r="D76"/>
      <c r="E76"/>
      <c r="F76"/>
      <c r="G76"/>
      <c r="H76"/>
    </row>
    <row r="77" spans="3:8" x14ac:dyDescent="0.3">
      <c r="C77"/>
      <c r="D77"/>
      <c r="E77"/>
      <c r="F77"/>
      <c r="G77"/>
      <c r="H77"/>
    </row>
    <row r="78" spans="3:8" x14ac:dyDescent="0.3">
      <c r="C78"/>
      <c r="D78"/>
      <c r="E78"/>
      <c r="F78"/>
      <c r="G78"/>
      <c r="H78"/>
    </row>
    <row r="79" spans="3:8" x14ac:dyDescent="0.3">
      <c r="C79"/>
      <c r="D79"/>
      <c r="E79"/>
      <c r="F79"/>
      <c r="G79"/>
      <c r="H79"/>
    </row>
    <row r="80" spans="3:8" x14ac:dyDescent="0.3">
      <c r="C80"/>
      <c r="D80"/>
      <c r="E80"/>
      <c r="F80"/>
      <c r="G80"/>
      <c r="H80"/>
    </row>
    <row r="81" spans="3:8" x14ac:dyDescent="0.3">
      <c r="C81"/>
      <c r="D81"/>
      <c r="E81"/>
      <c r="F81"/>
      <c r="G81"/>
      <c r="H81"/>
    </row>
    <row r="82" spans="3:8" x14ac:dyDescent="0.3">
      <c r="C82"/>
      <c r="D82"/>
      <c r="E82"/>
      <c r="F82"/>
      <c r="G82"/>
      <c r="H82"/>
    </row>
    <row r="83" spans="3:8" x14ac:dyDescent="0.3">
      <c r="C83"/>
      <c r="D83"/>
      <c r="E83"/>
      <c r="F83"/>
      <c r="G83"/>
      <c r="H83"/>
    </row>
    <row r="84" spans="3:8" x14ac:dyDescent="0.3">
      <c r="C84"/>
      <c r="D84"/>
      <c r="E84"/>
      <c r="F84"/>
      <c r="G84"/>
      <c r="H84"/>
    </row>
    <row r="85" spans="3:8" x14ac:dyDescent="0.3">
      <c r="C85"/>
      <c r="D85"/>
      <c r="E85"/>
      <c r="F85"/>
      <c r="G85"/>
      <c r="H85"/>
    </row>
    <row r="86" spans="3:8" x14ac:dyDescent="0.3">
      <c r="C86"/>
      <c r="D86"/>
      <c r="E86"/>
      <c r="F86"/>
      <c r="G86"/>
      <c r="H86"/>
    </row>
  </sheetData>
  <sheetProtection algorithmName="SHA-512" hashValue="F6j2/Y4sC1nJrVD7iYbbEk/k7jUD8xj8myqiDvXqyjsyqA0634cn+7yH7pQfefHh99m++ti5Ndvsw5aSwUm73w==" saltValue="PwrLUGa/0uKhrlkWe2jn1w==" spinCount="100000" sheet="1" objects="1" scenarios="1"/>
  <mergeCells count="121">
    <mergeCell ref="B1:I1"/>
    <mergeCell ref="K1:K6"/>
    <mergeCell ref="L1:Q6"/>
    <mergeCell ref="B2:C2"/>
    <mergeCell ref="D2:E2"/>
    <mergeCell ref="F2:G2"/>
    <mergeCell ref="H2:I2"/>
    <mergeCell ref="B3:C3"/>
    <mergeCell ref="D3:E3"/>
    <mergeCell ref="F3:G3"/>
    <mergeCell ref="H3:I3"/>
    <mergeCell ref="B4:C4"/>
    <mergeCell ref="D4:E4"/>
    <mergeCell ref="F4:G4"/>
    <mergeCell ref="H4:I4"/>
    <mergeCell ref="B5:C5"/>
    <mergeCell ref="D5:E5"/>
    <mergeCell ref="F5:G5"/>
    <mergeCell ref="H5:I5"/>
    <mergeCell ref="P9:Q9"/>
    <mergeCell ref="F10:G10"/>
    <mergeCell ref="F11:G11"/>
    <mergeCell ref="F12:G12"/>
    <mergeCell ref="K17:M17"/>
    <mergeCell ref="F18:G18"/>
    <mergeCell ref="K18:M18"/>
    <mergeCell ref="O10:P10"/>
    <mergeCell ref="O11:P11"/>
    <mergeCell ref="O12:P12"/>
    <mergeCell ref="E15:M15"/>
    <mergeCell ref="F16:G16"/>
    <mergeCell ref="K16:M16"/>
    <mergeCell ref="F17:G17"/>
    <mergeCell ref="K11:M11"/>
    <mergeCell ref="K12:M12"/>
    <mergeCell ref="K13:M13"/>
    <mergeCell ref="K9:M9"/>
    <mergeCell ref="P13:Q13"/>
    <mergeCell ref="K10:M10"/>
    <mergeCell ref="E24:F24"/>
    <mergeCell ref="E25:F25"/>
    <mergeCell ref="B27:D32"/>
    <mergeCell ref="B8:D13"/>
    <mergeCell ref="F9:G9"/>
    <mergeCell ref="B15:D20"/>
    <mergeCell ref="F19:G19"/>
    <mergeCell ref="E8:M8"/>
    <mergeCell ref="E22:I22"/>
    <mergeCell ref="I27:K27"/>
    <mergeCell ref="E13:H13"/>
    <mergeCell ref="I13:J13"/>
    <mergeCell ref="B56:D60"/>
    <mergeCell ref="E56:F56"/>
    <mergeCell ref="E57:F57"/>
    <mergeCell ref="E58:F58"/>
    <mergeCell ref="E59:F60"/>
    <mergeCell ref="G59:G60"/>
    <mergeCell ref="H59:H60"/>
    <mergeCell ref="E49:H49"/>
    <mergeCell ref="B38:E38"/>
    <mergeCell ref="B39:E39"/>
    <mergeCell ref="B40:E40"/>
    <mergeCell ref="B43:D53"/>
    <mergeCell ref="E43:F43"/>
    <mergeCell ref="G43:L43"/>
    <mergeCell ref="G45:H45"/>
    <mergeCell ref="I45:J45"/>
    <mergeCell ref="I59:I60"/>
    <mergeCell ref="J59:J60"/>
    <mergeCell ref="E46:Q46"/>
    <mergeCell ref="P48:Q48"/>
    <mergeCell ref="I49:O49"/>
    <mergeCell ref="Q59:Q60"/>
    <mergeCell ref="K59:K60"/>
    <mergeCell ref="L59:L60"/>
    <mergeCell ref="M59:M60"/>
    <mergeCell ref="N59:N60"/>
    <mergeCell ref="O59:O60"/>
    <mergeCell ref="P59:P60"/>
    <mergeCell ref="L56:L57"/>
    <mergeCell ref="P51:Q51"/>
    <mergeCell ref="I52:O52"/>
    <mergeCell ref="P52:Q52"/>
    <mergeCell ref="E53:O53"/>
    <mergeCell ref="P53:Q53"/>
    <mergeCell ref="E51:H51"/>
    <mergeCell ref="I51:O51"/>
    <mergeCell ref="E52:H52"/>
    <mergeCell ref="Q44:Q45"/>
    <mergeCell ref="B34:E35"/>
    <mergeCell ref="B36:E36"/>
    <mergeCell ref="B37:E37"/>
    <mergeCell ref="K19:M19"/>
    <mergeCell ref="E20:H20"/>
    <mergeCell ref="I20:J20"/>
    <mergeCell ref="K20:M20"/>
    <mergeCell ref="E27:H28"/>
    <mergeCell ref="E29:H29"/>
    <mergeCell ref="F34:H34"/>
    <mergeCell ref="M43:N43"/>
    <mergeCell ref="O43:P43"/>
    <mergeCell ref="E44:F45"/>
    <mergeCell ref="G44:H44"/>
    <mergeCell ref="I44:J44"/>
    <mergeCell ref="K45:L45"/>
    <mergeCell ref="K44:L44"/>
    <mergeCell ref="O44:P45"/>
    <mergeCell ref="E30:H30"/>
    <mergeCell ref="E31:H31"/>
    <mergeCell ref="E32:H32"/>
    <mergeCell ref="B22:D25"/>
    <mergeCell ref="E23:F23"/>
    <mergeCell ref="P49:Q49"/>
    <mergeCell ref="E50:H50"/>
    <mergeCell ref="I50:O50"/>
    <mergeCell ref="P50:Q50"/>
    <mergeCell ref="E48:H48"/>
    <mergeCell ref="I48:O48"/>
    <mergeCell ref="E47:H47"/>
    <mergeCell ref="I47:O47"/>
    <mergeCell ref="P47:Q47"/>
  </mergeCells>
  <conditionalFormatting sqref="G58">
    <cfRule type="expression" dxfId="16" priority="34">
      <formula>$G$57="Ja"</formula>
    </cfRule>
    <cfRule type="expression" dxfId="15" priority="35">
      <formula>$G$57="Nein | Nej"</formula>
    </cfRule>
  </conditionalFormatting>
  <conditionalFormatting sqref="H58">
    <cfRule type="expression" dxfId="14" priority="33">
      <formula>$H$57="Ja"</formula>
    </cfRule>
  </conditionalFormatting>
  <conditionalFormatting sqref="H59:K60">
    <cfRule type="expression" dxfId="13" priority="14">
      <formula>$H$57="Nein | Nej"</formula>
    </cfRule>
  </conditionalFormatting>
  <conditionalFormatting sqref="I58:J58">
    <cfRule type="expression" dxfId="12" priority="1">
      <formula>$J$57="Ja"</formula>
    </cfRule>
    <cfRule type="expression" dxfId="11" priority="2">
      <formula>$J$57="Nein | Nej"</formula>
    </cfRule>
  </conditionalFormatting>
  <conditionalFormatting sqref="K58">
    <cfRule type="expression" dxfId="10" priority="27">
      <formula>$K$57="Ja"</formula>
    </cfRule>
    <cfRule type="expression" dxfId="9" priority="28">
      <formula>$K$57="Nein | Nej"</formula>
    </cfRule>
  </conditionalFormatting>
  <conditionalFormatting sqref="L58">
    <cfRule type="cellIs" dxfId="8" priority="3" operator="equal">
      <formula>1</formula>
    </cfRule>
    <cfRule type="cellIs" dxfId="7" priority="4" operator="lessThan">
      <formula>1</formula>
    </cfRule>
    <cfRule type="cellIs" dxfId="6" priority="5" operator="greaterThan">
      <formula>100%</formula>
    </cfRule>
  </conditionalFormatting>
  <conditionalFormatting sqref="M59:M60">
    <cfRule type="expression" dxfId="5" priority="9">
      <formula>$M$57="Nein | Nej"</formula>
    </cfRule>
  </conditionalFormatting>
  <conditionalFormatting sqref="N59:N60">
    <cfRule type="expression" dxfId="4" priority="8">
      <formula>$N$57="Nein | Nej"</formula>
    </cfRule>
  </conditionalFormatting>
  <conditionalFormatting sqref="O59:O60">
    <cfRule type="expression" dxfId="3" priority="7">
      <formula>$O$57="Nein | Nej"</formula>
    </cfRule>
  </conditionalFormatting>
  <conditionalFormatting sqref="P59:P60">
    <cfRule type="expression" dxfId="2" priority="6">
      <formula>$P$57="Nein | Nej"</formula>
    </cfRule>
  </conditionalFormatting>
  <conditionalFormatting sqref="Q44">
    <cfRule type="cellIs" dxfId="1" priority="36" operator="notEqual">
      <formula>0</formula>
    </cfRule>
  </conditionalFormatting>
  <conditionalFormatting sqref="Q44:Q45">
    <cfRule type="cellIs" dxfId="0" priority="16" operator="equal">
      <formula>0</formula>
    </cfRule>
  </conditionalFormatting>
  <dataValidations disablePrompts="1" count="9">
    <dataValidation allowBlank="1" showInputMessage="1" showErrorMessage="1" error="Bitte tragen Sie entweder &quot;DE&quot; oder DK&quot; ein. | Venligst indsæt enten &quot;DE&quot; eller &quot;DK&quot;" sqref="D3" xr:uid="{00000000-0002-0000-0B00-000000000000}"/>
    <dataValidation type="list" allowBlank="1" showInputMessage="1" showErrorMessage="1" prompt="Bitte setzen Sie die Auswahl auf &quot;Ja&quot;, wenn der Partner am Teilziel beteiligt ist | Vælg venligst &quot;ja&quot;, når partneren deltager i delmålet " sqref="H57:K57" xr:uid="{00000000-0002-0000-0B00-000001000000}">
      <formula1>"Ja,Nein | Nej"</formula1>
    </dataValidation>
    <dataValidation type="custom" allowBlank="1" showInputMessage="1" showErrorMessage="1" sqref="G57" xr:uid="{00000000-0002-0000-0B00-000002000000}">
      <formula1>"Ja"</formula1>
    </dataValidation>
    <dataValidation type="textLength" allowBlank="1" showInputMessage="1" showErrorMessage="1" sqref="E29:H31 P10:Q12 I48:O52 K17:K19 K10:K12" xr:uid="{00000000-0002-0000-0B00-000003000000}">
      <formula1>0</formula1>
      <formula2>1000</formula2>
    </dataValidation>
    <dataValidation type="decimal" operator="greaterThanOrEqual" allowBlank="1" showInputMessage="1" showErrorMessage="1" sqref="P48:Q52 I29:I31" xr:uid="{00000000-0002-0000-0B00-000004000000}">
      <formula1>0</formula1>
    </dataValidation>
    <dataValidation type="decimal" operator="greaterThanOrEqual" allowBlank="1" showInputMessage="1" showErrorMessage="1" prompt="Bitte geben Sie hier die Höhe des Interreg-Zuschusses für den Partner an | Indtast venligst værdien for Interreg-tilskuddet for partneren  " sqref="I45" xr:uid="{00000000-0002-0000-0B00-000005000000}">
      <formula1>0</formula1>
    </dataValidation>
    <dataValidation type="textLength" allowBlank="1" showInputMessage="1" showErrorMessage="1" prompt="Bitte fügen Sie hier eine Beschreibung der Tätigkeiten der jeweiligen Leistungsgruppe im Projekt bei | Tilføj her venligst en beskrivelse af de enkelte funktionsgruppes aktiviteter i projektet." sqref="F17:G19 F10:G12" xr:uid="{00000000-0002-0000-0B00-000006000000}">
      <formula1>0</formula1>
      <formula2>1000</formula2>
    </dataValidation>
    <dataValidation type="decimal" operator="greaterThanOrEqual" allowBlank="1" showInputMessage="1" showErrorMessage="1" prompt="Bitte geben Sie hier die Anzahl der Vollzeitstellen für jede der drei Leistungsgruppen in der Projektperiode an | Indtast venligst her antal fuldtidsstillinger for hver af de tre funktionsgrupper i projektperioden" sqref="I10:I12" xr:uid="{00000000-0002-0000-0B00-000007000000}">
      <formula1>0</formula1>
    </dataValidation>
    <dataValidation type="decimal" operator="greaterThanOrEqual" allowBlank="1" showInputMessage="1" showErrorMessage="1" prompt="Bitte geben Sie hier die Anzahl der Vollzeitstellen für jede der drei Leistungsgruppen in der Nachlaufzeit an | Indtast venligst her antal fuldtidsstillinger for hver af de tre funktionsgrupper i opfølgningsperioden" sqref="I17:I19" xr:uid="{00000000-0002-0000-0B00-000008000000}">
      <formula1>0</formula1>
    </dataValidation>
  </dataValidations>
  <pageMargins left="0.23622047244094491" right="0.23622047244094491" top="0.74803149606299213" bottom="0.74803149606299213" header="0.31496062992125984" footer="0.31496062992125984"/>
  <pageSetup paperSize="9" scale="55" fitToHeight="2" orientation="landscape" r:id="rId1"/>
  <headerFooter alignWithMargins="0">
    <oddHeader>&amp;L&amp;"Arial Black,Normal"&amp;16 7. Partnerbudget Projektpartner 4</oddHeader>
    <oddFooter>&amp;L&amp;KFF0000Budgetmodel PKP - Version 2, 12.05.2023&amp;R Budget &amp;A Seite | side  &amp;P/&amp;N</oddFooter>
  </headerFooter>
  <rowBreaks count="2" manualBreakCount="2">
    <brk id="26" max="16383" man="1"/>
    <brk id="41" max="16383" man="1"/>
  </rowBreaks>
  <extLst>
    <ext xmlns:x14="http://schemas.microsoft.com/office/spreadsheetml/2009/9/main" uri="{CCE6A557-97BC-4b89-ADB6-D9C93CAAB3DF}">
      <x14:dataValidations xmlns:xm="http://schemas.microsoft.com/office/excel/2006/main" disablePrompts="1" count="2">
        <x14:dataValidation type="decimal" allowBlank="1" showInputMessage="1" showErrorMessage="1" error="Bitte wählen Sie einen Wert höher als 0 % und maximal 100 %, wenn der Partner an dem Teilziel beteiligt ist | Vælg indtast en værdi højere end 0 % og maksimal 100 %, når partneren deltager i delmålet" prompt="Bitte wählen Sie einen Wert höher als 0 % und maximal 100 %, wenn der Partner an dem Teilziel beteiligt ist | Vælg indtast en værdi højere end 0 % og maksimal 100 %, når partneren deltager i delmålet" xr:uid="{00000000-0002-0000-0B00-000009000000}">
          <x14:formula1>
            <xm:f>Quellen!$H$3</xm:f>
          </x14:formula1>
          <x14:formula2>
            <xm:f>Quellen!$L$3</xm:f>
          </x14:formula2>
          <xm:sqref>G58:K58</xm:sqref>
        </x14:dataValidation>
        <x14:dataValidation type="list" allowBlank="1" showInputMessage="1" showErrorMessage="1" prompt="Bitte wählen Sie die Form der Kofinanzierung aus der Auswahl | Vælg venligst medfinansieringsformen ud fra listen" xr:uid="{00000000-0002-0000-0B00-00000A000000}">
          <x14:formula1>
            <xm:f>Quellen!$B$4:$B$8</xm:f>
          </x14:formula1>
          <xm:sqref>E48:H52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1BDBD"/>
    <pageSetUpPr fitToPage="1"/>
  </sheetPr>
  <dimension ref="A2:F31"/>
  <sheetViews>
    <sheetView tabSelected="1" zoomScale="102" zoomScaleNormal="102" workbookViewId="0">
      <selection activeCell="E10" sqref="E10"/>
    </sheetView>
  </sheetViews>
  <sheetFormatPr baseColWidth="10" defaultColWidth="11.44140625" defaultRowHeight="14.4" x14ac:dyDescent="0.3"/>
  <cols>
    <col min="1" max="1" width="4.21875" style="9" customWidth="1"/>
    <col min="2" max="2" width="27" style="9" customWidth="1"/>
    <col min="3" max="3" width="18" style="9" customWidth="1"/>
    <col min="4" max="4" width="13.77734375" style="9" customWidth="1"/>
    <col min="5" max="5" width="31.77734375" style="9" customWidth="1"/>
    <col min="6" max="6" width="20.77734375" style="9" customWidth="1"/>
    <col min="7" max="16384" width="11.44140625" style="9"/>
  </cols>
  <sheetData>
    <row r="2" spans="1:6" ht="30" customHeight="1" thickBot="1" x14ac:dyDescent="0.35">
      <c r="A2" s="195" t="s">
        <v>67</v>
      </c>
      <c r="B2" s="195"/>
      <c r="C2" s="195"/>
      <c r="D2" s="195"/>
      <c r="E2" s="195"/>
      <c r="F2" s="195"/>
    </row>
    <row r="3" spans="1:6" ht="50.25" customHeight="1" thickBot="1" x14ac:dyDescent="0.35">
      <c r="B3" s="165" t="s">
        <v>106</v>
      </c>
      <c r="C3" s="217" t="s">
        <v>260</v>
      </c>
      <c r="D3" s="218"/>
      <c r="E3" s="218"/>
      <c r="F3" s="219"/>
    </row>
    <row r="4" spans="1:6" ht="19.649999999999999" customHeight="1" thickBot="1" x14ac:dyDescent="0.35">
      <c r="B4" s="164"/>
      <c r="C4" s="163"/>
      <c r="D4" s="163"/>
      <c r="E4" s="163"/>
      <c r="F4" s="163"/>
    </row>
    <row r="5" spans="1:6" ht="28.5" customHeight="1" x14ac:dyDescent="0.3">
      <c r="B5" s="185" t="s">
        <v>120</v>
      </c>
      <c r="C5" s="202" t="s">
        <v>39</v>
      </c>
      <c r="D5" s="203"/>
      <c r="E5" s="190" t="s">
        <v>270</v>
      </c>
      <c r="F5" s="191"/>
    </row>
    <row r="6" spans="1:6" ht="28.5" customHeight="1" x14ac:dyDescent="0.3">
      <c r="B6" s="186"/>
      <c r="C6" s="204" t="s">
        <v>1</v>
      </c>
      <c r="D6" s="205"/>
      <c r="E6" s="1">
        <v>45292</v>
      </c>
      <c r="F6" s="10"/>
    </row>
    <row r="7" spans="1:6" ht="28.5" customHeight="1" x14ac:dyDescent="0.3">
      <c r="B7" s="186"/>
      <c r="C7" s="204" t="s">
        <v>43</v>
      </c>
      <c r="D7" s="205"/>
      <c r="E7" s="1">
        <v>45657</v>
      </c>
      <c r="F7" s="10"/>
    </row>
    <row r="8" spans="1:6" ht="28.5" customHeight="1" x14ac:dyDescent="0.3">
      <c r="B8" s="186"/>
      <c r="C8" s="204" t="s">
        <v>44</v>
      </c>
      <c r="D8" s="205"/>
      <c r="E8" s="68">
        <v>12</v>
      </c>
      <c r="F8" s="2"/>
    </row>
    <row r="9" spans="1:6" ht="28.5" customHeight="1" x14ac:dyDescent="0.3">
      <c r="B9" s="186"/>
      <c r="C9" s="206" t="s">
        <v>0</v>
      </c>
      <c r="D9" s="207"/>
      <c r="E9" s="188" t="s">
        <v>285</v>
      </c>
      <c r="F9" s="214"/>
    </row>
    <row r="10" spans="1:6" ht="40.5" customHeight="1" thickBot="1" x14ac:dyDescent="0.35">
      <c r="B10" s="187"/>
      <c r="C10" s="215" t="s">
        <v>155</v>
      </c>
      <c r="D10" s="216"/>
      <c r="E10" s="67">
        <v>45202</v>
      </c>
      <c r="F10" s="11"/>
    </row>
    <row r="11" spans="1:6" ht="20.25" customHeight="1" thickBot="1" x14ac:dyDescent="0.35">
      <c r="B11" s="12"/>
      <c r="C11" s="12"/>
      <c r="D11" s="12"/>
      <c r="E11" s="12"/>
      <c r="F11" s="12"/>
    </row>
    <row r="12" spans="1:6" ht="30" customHeight="1" x14ac:dyDescent="0.3">
      <c r="B12" s="185" t="s">
        <v>199</v>
      </c>
      <c r="C12" s="208" t="s">
        <v>156</v>
      </c>
      <c r="D12" s="209"/>
      <c r="E12" s="209"/>
      <c r="F12" s="13" t="s">
        <v>157</v>
      </c>
    </row>
    <row r="13" spans="1:6" ht="25.5" customHeight="1" x14ac:dyDescent="0.3">
      <c r="B13" s="186"/>
      <c r="C13" s="14" t="s">
        <v>0</v>
      </c>
      <c r="D13" s="192" t="str">
        <f>IF(E9="","",E9)</f>
        <v>Svendborg Erhvervsskole og -gymnasier</v>
      </c>
      <c r="E13" s="192"/>
      <c r="F13" s="21" t="s">
        <v>271</v>
      </c>
    </row>
    <row r="14" spans="1:6" ht="25.5" customHeight="1" x14ac:dyDescent="0.3">
      <c r="B14" s="186"/>
      <c r="C14" s="14" t="s">
        <v>12</v>
      </c>
      <c r="D14" s="188" t="s">
        <v>287</v>
      </c>
      <c r="E14" s="189"/>
      <c r="F14" s="21" t="s">
        <v>271</v>
      </c>
    </row>
    <row r="15" spans="1:6" ht="25.5" customHeight="1" x14ac:dyDescent="0.3">
      <c r="B15" s="186"/>
      <c r="C15" s="14" t="s">
        <v>13</v>
      </c>
      <c r="D15" s="188" t="s">
        <v>286</v>
      </c>
      <c r="E15" s="189"/>
      <c r="F15" s="21" t="s">
        <v>272</v>
      </c>
    </row>
    <row r="16" spans="1:6" ht="25.5" customHeight="1" x14ac:dyDescent="0.3">
      <c r="B16" s="186"/>
      <c r="C16" s="14" t="s">
        <v>14</v>
      </c>
      <c r="D16" s="188"/>
      <c r="E16" s="189"/>
      <c r="F16" s="21"/>
    </row>
    <row r="17" spans="2:6" ht="25.5" customHeight="1" x14ac:dyDescent="0.3">
      <c r="B17" s="186"/>
      <c r="C17" s="14" t="s">
        <v>15</v>
      </c>
      <c r="D17" s="188"/>
      <c r="E17" s="189"/>
      <c r="F17" s="21"/>
    </row>
    <row r="18" spans="2:6" ht="25.5" customHeight="1" x14ac:dyDescent="0.3">
      <c r="B18" s="186"/>
      <c r="C18" s="14" t="s">
        <v>16</v>
      </c>
      <c r="D18" s="188"/>
      <c r="E18" s="189"/>
      <c r="F18" s="21"/>
    </row>
    <row r="19" spans="2:6" ht="25.5" customHeight="1" x14ac:dyDescent="0.3">
      <c r="B19" s="186"/>
      <c r="C19" s="14" t="s">
        <v>17</v>
      </c>
      <c r="D19" s="188"/>
      <c r="E19" s="189"/>
      <c r="F19" s="21"/>
    </row>
    <row r="20" spans="2:6" ht="25.5" customHeight="1" x14ac:dyDescent="0.3">
      <c r="B20" s="186"/>
      <c r="C20" s="14" t="s">
        <v>18</v>
      </c>
      <c r="D20" s="188"/>
      <c r="E20" s="189"/>
      <c r="F20" s="21"/>
    </row>
    <row r="21" spans="2:6" ht="25.5" customHeight="1" thickBot="1" x14ac:dyDescent="0.35">
      <c r="B21" s="186"/>
      <c r="C21" s="14" t="s">
        <v>19</v>
      </c>
      <c r="D21" s="188"/>
      <c r="E21" s="189"/>
      <c r="F21" s="21"/>
    </row>
    <row r="22" spans="2:6" ht="23.4" customHeight="1" x14ac:dyDescent="0.3">
      <c r="B22" s="186"/>
      <c r="C22" s="210" t="s">
        <v>45</v>
      </c>
      <c r="D22" s="211"/>
      <c r="E22" s="211"/>
      <c r="F22" s="15">
        <f>COUNTIF(F13:F21,"*")</f>
        <v>3</v>
      </c>
    </row>
    <row r="23" spans="2:6" ht="23.4" customHeight="1" x14ac:dyDescent="0.3">
      <c r="B23" s="186"/>
      <c r="C23" s="212" t="s">
        <v>46</v>
      </c>
      <c r="D23" s="213"/>
      <c r="E23" s="213"/>
      <c r="F23" s="16">
        <f>COUNTIF(F13:F21,"DE")</f>
        <v>1</v>
      </c>
    </row>
    <row r="24" spans="2:6" ht="23.4" customHeight="1" thickBot="1" x14ac:dyDescent="0.35">
      <c r="B24" s="187"/>
      <c r="C24" s="193" t="s">
        <v>47</v>
      </c>
      <c r="D24" s="194"/>
      <c r="E24" s="194"/>
      <c r="F24" s="17">
        <f>COUNTIF(F13:F21,"DK")</f>
        <v>2</v>
      </c>
    </row>
    <row r="25" spans="2:6" ht="20.25" customHeight="1" thickBot="1" x14ac:dyDescent="0.35">
      <c r="B25" s="12"/>
      <c r="C25" s="18"/>
      <c r="D25" s="18"/>
      <c r="E25" s="18"/>
      <c r="F25" s="12"/>
    </row>
    <row r="26" spans="2:6" ht="30" customHeight="1" x14ac:dyDescent="0.3">
      <c r="B26" s="185" t="s">
        <v>246</v>
      </c>
      <c r="C26" s="19" t="s">
        <v>21</v>
      </c>
      <c r="D26" s="199" t="s">
        <v>158</v>
      </c>
      <c r="E26" s="200"/>
      <c r="F26" s="201"/>
    </row>
    <row r="27" spans="2:6" ht="29.25" customHeight="1" x14ac:dyDescent="0.3">
      <c r="B27" s="186"/>
      <c r="C27" s="20" t="s">
        <v>22</v>
      </c>
      <c r="D27" s="196" t="s">
        <v>159</v>
      </c>
      <c r="E27" s="197"/>
      <c r="F27" s="198"/>
    </row>
    <row r="28" spans="2:6" ht="27.15" customHeight="1" x14ac:dyDescent="0.3">
      <c r="B28" s="186"/>
      <c r="C28" s="20" t="s">
        <v>160</v>
      </c>
      <c r="D28" s="179" t="s">
        <v>288</v>
      </c>
      <c r="E28" s="180"/>
      <c r="F28" s="181"/>
    </row>
    <row r="29" spans="2:6" ht="27.15" customHeight="1" x14ac:dyDescent="0.3">
      <c r="B29" s="186"/>
      <c r="C29" s="20" t="s">
        <v>23</v>
      </c>
      <c r="D29" s="179" t="s">
        <v>289</v>
      </c>
      <c r="E29" s="180"/>
      <c r="F29" s="181"/>
    </row>
    <row r="30" spans="2:6" ht="27.15" customHeight="1" x14ac:dyDescent="0.3">
      <c r="B30" s="186"/>
      <c r="C30" s="20" t="s">
        <v>24</v>
      </c>
      <c r="D30" s="179" t="s">
        <v>290</v>
      </c>
      <c r="E30" s="180"/>
      <c r="F30" s="181"/>
    </row>
    <row r="31" spans="2:6" ht="27.15" customHeight="1" thickBot="1" x14ac:dyDescent="0.35">
      <c r="B31" s="187"/>
      <c r="C31" s="161" t="s">
        <v>25</v>
      </c>
      <c r="D31" s="182" t="s">
        <v>291</v>
      </c>
      <c r="E31" s="183"/>
      <c r="F31" s="184"/>
    </row>
  </sheetData>
  <sheetProtection algorithmName="SHA-512" hashValue="50n0BMu3cBRr3km0fDPllf+pGXNtLw55fuQilBUhk6h3sJG1dT6wmYn7LhEgyCYaqkxNREJbcdeskXK96hGvXQ==" saltValue="aQVu5WEFYECwgVMUFb3QNA==" spinCount="100000" sheet="1" objects="1" scenarios="1"/>
  <mergeCells count="32">
    <mergeCell ref="B12:B24"/>
    <mergeCell ref="A2:F2"/>
    <mergeCell ref="D27:F27"/>
    <mergeCell ref="D14:E14"/>
    <mergeCell ref="D26:F26"/>
    <mergeCell ref="C5:D5"/>
    <mergeCell ref="C6:D6"/>
    <mergeCell ref="C7:D7"/>
    <mergeCell ref="C8:D8"/>
    <mergeCell ref="C9:D9"/>
    <mergeCell ref="C12:E12"/>
    <mergeCell ref="C22:E22"/>
    <mergeCell ref="C23:E23"/>
    <mergeCell ref="E9:F9"/>
    <mergeCell ref="C10:D10"/>
    <mergeCell ref="C3:F3"/>
    <mergeCell ref="D28:F28"/>
    <mergeCell ref="D29:F29"/>
    <mergeCell ref="D30:F30"/>
    <mergeCell ref="D31:F31"/>
    <mergeCell ref="B5:B10"/>
    <mergeCell ref="D20:E20"/>
    <mergeCell ref="D21:E21"/>
    <mergeCell ref="D15:E15"/>
    <mergeCell ref="D16:E16"/>
    <mergeCell ref="D17:E17"/>
    <mergeCell ref="D18:E18"/>
    <mergeCell ref="D19:E19"/>
    <mergeCell ref="E5:F5"/>
    <mergeCell ref="D13:E13"/>
    <mergeCell ref="C24:E24"/>
    <mergeCell ref="B26:B31"/>
  </mergeCells>
  <conditionalFormatting sqref="F13:F21">
    <cfRule type="containsText" dxfId="177" priority="1" operator="containsText" text="DK">
      <formula>NOT(ISERROR(SEARCH("DK",F13)))</formula>
    </cfRule>
    <cfRule type="containsText" dxfId="176" priority="2" operator="containsText" text="DE">
      <formula>NOT(ISERROR(SEARCH("DE",F13)))</formula>
    </cfRule>
  </conditionalFormatting>
  <dataValidations count="9">
    <dataValidation type="list" allowBlank="1" showInputMessage="1" showErrorMessage="1" error="Bitte wählen Sie eine der beiden Optionen aus der Auswahlliste._x000a_Vælg venligst en af de to muligheder i drop-down-listen. " prompt="Bitte geben Sie hier an, ob der jeweilige Partner in Deutschland oder in Dänemark ansässig ist | Angiv venligst her om den enkelte partner er bosiddende i Danmark eller i Tyskland" sqref="F13:F21" xr:uid="{00000000-0002-0000-0100-000000000000}">
      <formula1>"DE, DK"</formula1>
    </dataValidation>
    <dataValidation type="textLength" allowBlank="1" showInputMessage="1" showErrorMessage="1" prompt="Bitte geben Sie hier die Namen der einzelnen Teilziele an, wie bereits im Antrag angegeben | Indtast her venligst navnene for de enkelte delmål, som allerede angivet i ansøgningen" sqref="D28:F31" xr:uid="{00000000-0002-0000-0100-000001000000}">
      <formula1>0</formula1>
      <formula2>1000</formula2>
    </dataValidation>
    <dataValidation type="textLength" allowBlank="1" showInputMessage="1" showErrorMessage="1" prompt="Bitte geben Sie hier das Akronym des Projektes an, wie im Antrag angegeben | Indtast venligst her projektets akronym, som angivet i ansøgningen" sqref="E5:F5" xr:uid="{00000000-0002-0000-0100-000002000000}">
      <formula1>0</formula1>
      <formula2>1000</formula2>
    </dataValidation>
    <dataValidation type="textLength" allowBlank="1" showInputMessage="1" showErrorMessage="1" prompt="Bitte geben Sie hier den Namen des Leadpartners an, wie im Antrag angegeben | Indtast venligst her leadpartnerens navn, som allerede angivet i ansøgningen" sqref="E9:F9" xr:uid="{00000000-0002-0000-0100-000003000000}">
      <formula1>0</formula1>
      <formula2>1000</formula2>
    </dataValidation>
    <dataValidation type="textLength" allowBlank="1" showInputMessage="1" showErrorMessage="1" prompt="Bitte geben Sie hier die Namen des Projektpartner an, wie im Antrag angegeben | Indtast venligst her navnene for projektpartnerne, som allerede angivet i ansøgningen" sqref="D14:E21" xr:uid="{00000000-0002-0000-0100-000004000000}">
      <formula1>0</formula1>
      <formula2>1000</formula2>
    </dataValidation>
    <dataValidation allowBlank="1" showInputMessage="1" showErrorMessage="1" error="Bitte wählen Sie ein Datum innerhalb der Programmlaufzeit (01.01.2021 - 31.12.2029)_x000a__x000a_Vælg venligst en dato indenfor programmets løbetid (1.1.2021-31.12.2029)" prompt="Bitte geben Sie hier das Datum des Projektendes an, wie bereits im Antrag angegeben | Indtast venligst dato for projektets afslutning, som allerede angivet i ansøgningen" sqref="E7" xr:uid="{00000000-0002-0000-0100-000005000000}"/>
    <dataValidation allowBlank="1" showInputMessage="1" showErrorMessage="1" error="Bitte wählen Sie ein Datum innerhalb der Programmlaufzeit (01.01.2021 - 31.12.2029)_x000a__x000a_Vælg venligst en dato indenfor programmets løbetid (1.1.2021-31.12.2029)" prompt="Bitte geben Sie hier das Datum der Einreichung dieses Budgets an | Indtast her venligst dato for indsendelsen af dette budget" sqref="E10" xr:uid="{00000000-0002-0000-0100-000006000000}"/>
    <dataValidation allowBlank="1" showInputMessage="1" showErrorMessage="1" error="Bitte wählen Sie ein Datum innerhalb der Programmlaufzeit (01.01.2021 - 31.12.2029)_x000a__x000a_Vælg venligst en dato indenfor programmets løbetid (1.1.2021-31.12.2029)" prompt="Bitte geben Sie hier das Datum des Projektstartes an, wie bereits im Antrag angegeben | Indtast venligst her dato for projektets start, som allerede angivet i ansøgningen" sqref="E6" xr:uid="{00000000-0002-0000-0100-000007000000}"/>
    <dataValidation type="whole" allowBlank="1" showInputMessage="1" showErrorMessage="1" prompt="Bitte geben Sie hier die Laufzeit in Monaten an | Indtast venligst løbetiden i antal måneder" sqref="E8" xr:uid="{00000000-0002-0000-0100-000008000000}">
      <formula1>0</formula1>
      <formula2>200</formula2>
    </dataValidation>
  </dataValidations>
  <pageMargins left="0.51181102362204722" right="0.51181102362204722" top="1.0236220472440944" bottom="0.82677165354330717" header="0.31496062992125984" footer="0.31496062992125984"/>
  <pageSetup paperSize="9" scale="79" orientation="portrait" r:id="rId1"/>
  <headerFooter>
    <oddHeader>&amp;L&amp;"Arial Black,Normal"&amp;14Anlage A Budget- und Finanzierungsaufstellung zum Projektantrag auf Interreg Förderung 
&amp;K003399Bilag A Budget og finansiering ved projektansøgning om Interreg-støtte</oddHeader>
    <oddFooter>&amp;L&amp;10&amp;KFF0000Budgetmodel PKP - Version 1.0.0&amp;R
&amp;A Seite | &amp;K003399side&amp;K01+000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BCFF6"/>
  </sheetPr>
  <dimension ref="A1:CI96"/>
  <sheetViews>
    <sheetView showGridLines="0" zoomScale="85" zoomScaleNormal="85" zoomScaleSheetLayoutView="100" workbookViewId="0">
      <selection activeCell="E39" sqref="E39:J39"/>
    </sheetView>
  </sheetViews>
  <sheetFormatPr baseColWidth="10" defaultColWidth="9.21875" defaultRowHeight="14.4" x14ac:dyDescent="0.3"/>
  <cols>
    <col min="1" max="1" width="4.21875" style="23" customWidth="1"/>
    <col min="2" max="4" width="10.44140625" style="23" customWidth="1"/>
    <col min="5" max="5" width="11" style="23" customWidth="1"/>
    <col min="6" max="10" width="8.77734375" style="23" customWidth="1"/>
    <col min="11" max="11" width="9.21875" style="23" customWidth="1"/>
    <col min="12" max="15" width="8.77734375" style="23" customWidth="1"/>
    <col min="16" max="16" width="15.77734375" customWidth="1"/>
    <col min="17" max="17" width="9.77734375" customWidth="1"/>
    <col min="18" max="19" width="13.44140625" customWidth="1"/>
    <col min="20" max="20" width="14.21875" customWidth="1"/>
    <col min="21" max="21" width="15" customWidth="1"/>
    <col min="23" max="23" width="9.21875" customWidth="1"/>
    <col min="25" max="25" width="8.77734375" customWidth="1"/>
    <col min="88" max="16384" width="9.21875" style="23"/>
  </cols>
  <sheetData>
    <row r="1" spans="1:87" customFormat="1" ht="15.6" thickBot="1" x14ac:dyDescent="0.35"/>
    <row r="2" spans="1:87" ht="30" customHeight="1" thickBot="1" x14ac:dyDescent="0.35">
      <c r="A2" s="22"/>
      <c r="B2" s="401" t="s">
        <v>161</v>
      </c>
      <c r="C2" s="402"/>
      <c r="D2" s="402"/>
      <c r="E2" s="403"/>
      <c r="F2" s="404" t="str">
        <f>IF('Angaben-Oplysninger'!E5="","",'Angaben-Oplysninger'!E5)</f>
        <v>Myre DK-DE</v>
      </c>
      <c r="G2" s="405"/>
      <c r="H2" s="405"/>
      <c r="I2" s="405"/>
      <c r="J2" s="405"/>
      <c r="K2" s="405"/>
      <c r="L2" s="405"/>
      <c r="M2" s="405"/>
      <c r="N2" s="405"/>
      <c r="O2" s="406"/>
    </row>
    <row r="3" spans="1:87" ht="32.25" customHeight="1" thickBot="1" x14ac:dyDescent="0.35">
      <c r="A3" s="22"/>
      <c r="B3"/>
      <c r="C3"/>
      <c r="D3"/>
      <c r="E3"/>
      <c r="F3"/>
      <c r="G3"/>
      <c r="H3"/>
      <c r="I3"/>
      <c r="J3"/>
      <c r="K3"/>
      <c r="L3"/>
      <c r="M3"/>
      <c r="N3" s="22"/>
    </row>
    <row r="4" spans="1:87" ht="66.75" customHeight="1" thickBot="1" x14ac:dyDescent="0.35">
      <c r="A4" s="22"/>
      <c r="B4" s="60" t="s">
        <v>106</v>
      </c>
      <c r="C4" s="407" t="s">
        <v>259</v>
      </c>
      <c r="D4" s="408"/>
      <c r="E4" s="408"/>
      <c r="F4" s="408"/>
      <c r="G4" s="408"/>
      <c r="H4" s="408"/>
      <c r="I4" s="408"/>
      <c r="J4" s="408"/>
      <c r="K4" s="408"/>
      <c r="L4" s="408"/>
      <c r="M4" s="408"/>
      <c r="N4" s="408"/>
      <c r="O4" s="409"/>
    </row>
    <row r="5" spans="1:87" ht="30" customHeight="1" thickBot="1" x14ac:dyDescent="0.35">
      <c r="A5" s="22"/>
      <c r="B5"/>
      <c r="C5"/>
      <c r="D5"/>
      <c r="E5"/>
      <c r="F5"/>
      <c r="G5"/>
      <c r="H5"/>
      <c r="I5"/>
      <c r="J5"/>
      <c r="K5"/>
      <c r="L5"/>
      <c r="M5"/>
      <c r="N5" s="22"/>
    </row>
    <row r="6" spans="1:87" ht="64.5" customHeight="1" thickBot="1" x14ac:dyDescent="0.35">
      <c r="A6" s="22"/>
      <c r="B6" s="110" t="s">
        <v>201</v>
      </c>
      <c r="C6" s="407" t="s">
        <v>202</v>
      </c>
      <c r="D6" s="408"/>
      <c r="E6" s="408"/>
      <c r="F6" s="408"/>
      <c r="G6" s="408"/>
      <c r="H6" s="408"/>
      <c r="I6" s="408"/>
      <c r="J6" s="408"/>
      <c r="K6" s="408"/>
      <c r="L6" s="408"/>
      <c r="M6" s="408"/>
      <c r="N6" s="408"/>
      <c r="O6" s="409"/>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row>
    <row r="7" spans="1:87" ht="30" customHeight="1" thickBot="1" x14ac:dyDescent="0.35">
      <c r="A7" s="22"/>
      <c r="B7"/>
      <c r="C7"/>
      <c r="D7"/>
      <c r="E7"/>
      <c r="F7"/>
      <c r="G7"/>
      <c r="H7"/>
      <c r="I7"/>
      <c r="J7"/>
      <c r="K7"/>
      <c r="L7"/>
      <c r="M7"/>
      <c r="N7" s="22"/>
    </row>
    <row r="8" spans="1:87" customFormat="1" ht="39.75" customHeight="1" x14ac:dyDescent="0.3">
      <c r="B8" s="410" t="s">
        <v>183</v>
      </c>
      <c r="C8" s="411"/>
      <c r="D8" s="414" t="s">
        <v>176</v>
      </c>
      <c r="E8" s="415"/>
      <c r="F8" s="415"/>
      <c r="G8" s="416"/>
      <c r="H8" s="415" t="s">
        <v>229</v>
      </c>
      <c r="I8" s="415"/>
      <c r="J8" s="415"/>
      <c r="K8" s="415"/>
      <c r="L8" s="414" t="s">
        <v>177</v>
      </c>
      <c r="M8" s="415"/>
      <c r="N8" s="415"/>
      <c r="O8" s="416"/>
    </row>
    <row r="9" spans="1:87" ht="31.5" customHeight="1" thickBot="1" x14ac:dyDescent="0.35">
      <c r="A9" s="22"/>
      <c r="B9" s="412"/>
      <c r="C9" s="413"/>
      <c r="D9" s="417">
        <f>J15</f>
        <v>153846.15384615387</v>
      </c>
      <c r="E9" s="418"/>
      <c r="F9" s="418"/>
      <c r="G9" s="419"/>
      <c r="H9" s="420">
        <f>I19</f>
        <v>100000</v>
      </c>
      <c r="I9" s="420"/>
      <c r="J9" s="420"/>
      <c r="K9" s="420"/>
      <c r="L9" s="421">
        <f>I21</f>
        <v>0.65</v>
      </c>
      <c r="M9" s="422"/>
      <c r="N9" s="422"/>
      <c r="O9" s="423"/>
    </row>
    <row r="10" spans="1:87" ht="28.5" customHeight="1" thickBot="1" x14ac:dyDescent="0.35">
      <c r="A10" s="22"/>
      <c r="B10"/>
      <c r="C10"/>
      <c r="D10"/>
      <c r="E10"/>
      <c r="F10"/>
      <c r="G10"/>
      <c r="H10"/>
      <c r="I10"/>
      <c r="J10"/>
      <c r="K10"/>
      <c r="L10"/>
      <c r="M10"/>
      <c r="N10" s="22"/>
    </row>
    <row r="11" spans="1:87" s="24" customFormat="1" ht="56.25" customHeight="1" x14ac:dyDescent="0.3">
      <c r="B11" s="318" t="s">
        <v>162</v>
      </c>
      <c r="C11" s="319"/>
      <c r="D11" s="319"/>
      <c r="E11" s="396"/>
      <c r="F11" s="299" t="s">
        <v>204</v>
      </c>
      <c r="G11" s="300"/>
      <c r="H11" s="397" t="s">
        <v>173</v>
      </c>
      <c r="I11" s="398"/>
      <c r="J11" s="118" t="s">
        <v>172</v>
      </c>
      <c r="K11" s="159"/>
      <c r="L11" s="399"/>
      <c r="M11" s="399"/>
      <c r="N11" s="400"/>
      <c r="O11" s="400"/>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row>
    <row r="12" spans="1:87" s="24" customFormat="1" ht="59.4" customHeight="1" x14ac:dyDescent="0.3">
      <c r="B12" s="372" t="s">
        <v>215</v>
      </c>
      <c r="C12" s="373"/>
      <c r="D12" s="373"/>
      <c r="E12" s="373"/>
      <c r="F12" s="224">
        <f>SUM('Leadpartner:Projektpartner 8'!F36)</f>
        <v>109890.10989010992</v>
      </c>
      <c r="G12" s="224"/>
      <c r="H12" s="224">
        <f>SUM('Leadpartner:Projektpartner 8'!G36)</f>
        <v>0</v>
      </c>
      <c r="I12" s="225"/>
      <c r="J12" s="394">
        <f>SUM('Leadpartner:Projektpartner 8'!H36)</f>
        <v>109890.10989010992</v>
      </c>
      <c r="K12" s="395"/>
      <c r="L12" s="359"/>
      <c r="M12" s="359"/>
      <c r="N12" s="359"/>
      <c r="O12" s="359"/>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row>
    <row r="13" spans="1:87" s="24" customFormat="1" ht="84" customHeight="1" thickBot="1" x14ac:dyDescent="0.35">
      <c r="B13" s="372" t="s">
        <v>210</v>
      </c>
      <c r="C13" s="373"/>
      <c r="D13" s="373"/>
      <c r="E13" s="373"/>
      <c r="F13" s="386">
        <f>SUM('Leadpartner:Projektpartner 8'!F37)</f>
        <v>43956.043956043963</v>
      </c>
      <c r="G13" s="386"/>
      <c r="H13" s="224">
        <f>SUM('Leadpartner:Projektpartner 8'!G37)</f>
        <v>0</v>
      </c>
      <c r="I13" s="225"/>
      <c r="J13" s="394">
        <f>SUM('Leadpartner:Projektpartner 8'!H37)</f>
        <v>43956.043956043963</v>
      </c>
      <c r="K13" s="395"/>
      <c r="L13" s="359"/>
      <c r="M13" s="359"/>
      <c r="N13" s="359"/>
      <c r="O13" s="359"/>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row>
    <row r="14" spans="1:87" s="24" customFormat="1" ht="30" hidden="1" customHeight="1" thickBot="1" x14ac:dyDescent="0.35">
      <c r="B14" s="384" t="s">
        <v>59</v>
      </c>
      <c r="C14" s="385"/>
      <c r="D14" s="385"/>
      <c r="E14" s="385"/>
      <c r="F14" s="386">
        <f>SUM('Leadpartner:Projektpartner 8'!F39)</f>
        <v>0</v>
      </c>
      <c r="G14" s="386"/>
      <c r="H14" s="387"/>
      <c r="I14" s="388"/>
      <c r="J14" s="389">
        <f>SUM('Leadpartner:Projektpartner 8'!H39)</f>
        <v>0</v>
      </c>
      <c r="K14" s="390"/>
      <c r="L14" s="391"/>
      <c r="M14" s="391"/>
      <c r="N14" s="359"/>
      <c r="O14" s="359"/>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row>
    <row r="15" spans="1:87" s="24" customFormat="1" ht="30" customHeight="1" thickBot="1" x14ac:dyDescent="0.35">
      <c r="B15" s="360" t="s">
        <v>203</v>
      </c>
      <c r="C15" s="361"/>
      <c r="D15" s="361"/>
      <c r="E15" s="361"/>
      <c r="F15" s="283">
        <f>SUM('Leadpartner:Projektpartner 8'!F40)</f>
        <v>153846.15384615387</v>
      </c>
      <c r="G15" s="284"/>
      <c r="H15" s="283">
        <f>SUM('Leadpartner:Projektpartner 8'!G40)</f>
        <v>0</v>
      </c>
      <c r="I15" s="383"/>
      <c r="J15" s="392">
        <f>SUM('Leadpartner:Projektpartner 8'!H38)</f>
        <v>153846.15384615387</v>
      </c>
      <c r="K15" s="393"/>
      <c r="L15" s="359"/>
      <c r="M15" s="359"/>
      <c r="N15" s="359"/>
      <c r="O15" s="359"/>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row>
    <row r="16" spans="1:87" s="24" customFormat="1" ht="22.5" customHeight="1" thickBot="1" x14ac:dyDescent="0.35">
      <c r="B16" s="25"/>
      <c r="C16" s="25"/>
      <c r="D16" s="25"/>
      <c r="E16" s="25"/>
      <c r="F16" s="25"/>
      <c r="G16" s="26"/>
      <c r="H16" s="26"/>
      <c r="I16" s="26"/>
      <c r="J16" s="26"/>
      <c r="K16" s="26"/>
      <c r="L16" s="26"/>
      <c r="M16" s="26"/>
      <c r="N16" s="2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row>
    <row r="17" spans="1:87" s="24" customFormat="1" ht="37.65" customHeight="1" x14ac:dyDescent="0.3">
      <c r="B17" s="342" t="s">
        <v>182</v>
      </c>
      <c r="C17" s="343"/>
      <c r="D17" s="343"/>
      <c r="E17" s="343"/>
      <c r="F17" s="377" t="s">
        <v>108</v>
      </c>
      <c r="G17" s="377"/>
      <c r="H17" s="378"/>
      <c r="I17" s="379" t="s">
        <v>9</v>
      </c>
      <c r="J17" s="380"/>
      <c r="K17" s="381"/>
      <c r="L17" s="382"/>
      <c r="M17" s="382"/>
      <c r="N17" s="382"/>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row>
    <row r="18" spans="1:87" s="27" customFormat="1" ht="33.9" customHeight="1" x14ac:dyDescent="0.3">
      <c r="B18" s="372" t="s">
        <v>163</v>
      </c>
      <c r="C18" s="373"/>
      <c r="D18" s="373"/>
      <c r="E18" s="373"/>
      <c r="F18" s="223">
        <f>SUM('Leadpartner:Projektpartner 8'!P53)</f>
        <v>53846.1538461538</v>
      </c>
      <c r="G18" s="223"/>
      <c r="H18" s="374"/>
      <c r="I18" s="375">
        <f>C18+F18</f>
        <v>53846.1538461538</v>
      </c>
      <c r="J18" s="223"/>
      <c r="K18" s="376"/>
      <c r="L18" s="359"/>
      <c r="M18" s="359"/>
      <c r="N18" s="359"/>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row>
    <row r="19" spans="1:87" s="27" customFormat="1" ht="33.9" customHeight="1" x14ac:dyDescent="0.3">
      <c r="B19" s="372" t="s">
        <v>230</v>
      </c>
      <c r="C19" s="373"/>
      <c r="D19" s="373"/>
      <c r="E19" s="373"/>
      <c r="F19" s="223">
        <f>SUM('Leadpartner:Projektpartner 8'!I45)</f>
        <v>100000</v>
      </c>
      <c r="G19" s="223"/>
      <c r="H19" s="374"/>
      <c r="I19" s="375">
        <f>C19+F19</f>
        <v>100000</v>
      </c>
      <c r="J19" s="223"/>
      <c r="K19" s="376"/>
      <c r="L19" s="359"/>
      <c r="M19" s="359"/>
      <c r="N19" s="35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row>
    <row r="20" spans="1:87" s="27" customFormat="1" ht="33.9" customHeight="1" thickBot="1" x14ac:dyDescent="0.35">
      <c r="B20" s="353" t="s">
        <v>164</v>
      </c>
      <c r="C20" s="354"/>
      <c r="D20" s="354"/>
      <c r="E20" s="354"/>
      <c r="F20" s="355">
        <f>SUM('Leadpartner:Projektpartner 8'!O44)</f>
        <v>153846.15384615379</v>
      </c>
      <c r="G20" s="355"/>
      <c r="H20" s="356"/>
      <c r="I20" s="357">
        <f>C20+F20</f>
        <v>153846.15384615379</v>
      </c>
      <c r="J20" s="355"/>
      <c r="K20" s="358"/>
      <c r="L20" s="359"/>
      <c r="M20" s="359"/>
      <c r="N20" s="359"/>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row>
    <row r="21" spans="1:87" s="24" customFormat="1" ht="27.15" customHeight="1" thickBot="1" x14ac:dyDescent="0.35">
      <c r="B21" s="360" t="s">
        <v>165</v>
      </c>
      <c r="C21" s="361"/>
      <c r="D21" s="361"/>
      <c r="E21" s="361"/>
      <c r="F21" s="362">
        <f>IF(F20=0,"-",F19/F20)</f>
        <v>0.65000000000000024</v>
      </c>
      <c r="G21" s="362"/>
      <c r="H21" s="363"/>
      <c r="I21" s="364">
        <f>IF(I20=0,"-",(ROUND((I19/I20),4)))</f>
        <v>0.65</v>
      </c>
      <c r="J21" s="365"/>
      <c r="K21" s="366"/>
      <c r="L21" s="341"/>
      <c r="M21" s="341"/>
      <c r="N21" s="34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row>
    <row r="22" spans="1:87" s="27" customFormat="1" ht="33.9" customHeight="1" thickBot="1" x14ac:dyDescent="0.35">
      <c r="B22" s="370" t="s">
        <v>178</v>
      </c>
      <c r="C22" s="371"/>
      <c r="D22" s="371"/>
      <c r="E22" s="371"/>
      <c r="F22" s="371"/>
      <c r="G22" s="371"/>
      <c r="H22" s="371"/>
      <c r="I22" s="367">
        <f>J15-I20</f>
        <v>0</v>
      </c>
      <c r="J22" s="368"/>
      <c r="K22" s="369"/>
      <c r="L22" s="341"/>
      <c r="M22" s="341"/>
      <c r="N22" s="341"/>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row>
    <row r="23" spans="1:87" s="24" customFormat="1" ht="22.5" customHeight="1" thickBot="1" x14ac:dyDescent="0.35">
      <c r="B23" s="28"/>
      <c r="C23" s="28"/>
      <c r="D23" s="28"/>
      <c r="E23" s="28"/>
      <c r="F23" s="28"/>
      <c r="G23" s="29"/>
      <c r="H23" s="29"/>
      <c r="I23" s="29"/>
      <c r="J23" s="29"/>
      <c r="K23" s="29"/>
      <c r="L23" s="29"/>
      <c r="M23" s="29"/>
      <c r="N23" s="29"/>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row>
    <row r="24" spans="1:87" ht="21.75" customHeight="1" thickBot="1" x14ac:dyDescent="0.35">
      <c r="B24" s="342" t="s">
        <v>166</v>
      </c>
      <c r="C24" s="343"/>
      <c r="D24" s="343"/>
      <c r="E24" s="343"/>
      <c r="F24" s="346" t="s">
        <v>167</v>
      </c>
      <c r="G24" s="346"/>
      <c r="H24" s="346"/>
      <c r="I24" s="346"/>
      <c r="J24" s="346"/>
      <c r="K24" s="346"/>
      <c r="L24" s="347"/>
      <c r="M24" s="348"/>
    </row>
    <row r="25" spans="1:87" ht="21.75" customHeight="1" x14ac:dyDescent="0.3">
      <c r="B25" s="344"/>
      <c r="C25" s="345"/>
      <c r="D25" s="345"/>
      <c r="E25" s="345"/>
      <c r="F25" s="349" t="s">
        <v>169</v>
      </c>
      <c r="G25" s="349"/>
      <c r="H25" s="349" t="s">
        <v>168</v>
      </c>
      <c r="I25" s="349"/>
      <c r="J25" s="349" t="s">
        <v>170</v>
      </c>
      <c r="K25" s="350"/>
      <c r="L25" s="351" t="s">
        <v>9</v>
      </c>
      <c r="M25" s="352"/>
    </row>
    <row r="26" spans="1:87" ht="29.25" customHeight="1" x14ac:dyDescent="0.3">
      <c r="B26" s="308" t="s">
        <v>109</v>
      </c>
      <c r="C26" s="309"/>
      <c r="D26" s="330" t="s">
        <v>204</v>
      </c>
      <c r="E26" s="330"/>
      <c r="F26" s="331">
        <f>SUM('Leadpartner:Projektpartner 8'!I10)</f>
        <v>0.19186046511627908</v>
      </c>
      <c r="G26" s="331"/>
      <c r="H26" s="331">
        <f>SUM('Leadpartner:Projektpartner 8'!I11)</f>
        <v>0.96981036717401448</v>
      </c>
      <c r="I26" s="331"/>
      <c r="J26" s="331">
        <f>SUM('Leadpartner:Projektpartner 8'!I12)</f>
        <v>9.8837209302325577E-2</v>
      </c>
      <c r="K26" s="332"/>
      <c r="L26" s="333">
        <f>SUM(F26:K26)</f>
        <v>1.2605080415926191</v>
      </c>
      <c r="M26" s="334"/>
    </row>
    <row r="27" spans="1:87" ht="36.75" customHeight="1" thickBot="1" x14ac:dyDescent="0.35">
      <c r="B27" s="310"/>
      <c r="C27" s="311"/>
      <c r="D27" s="335" t="s">
        <v>174</v>
      </c>
      <c r="E27" s="335"/>
      <c r="F27" s="336">
        <f>SUM('Leadpartner:Projektpartner 8'!I17)</f>
        <v>0</v>
      </c>
      <c r="G27" s="337"/>
      <c r="H27" s="336">
        <f>SUM('Leadpartner:Projektpartner 8'!I18)</f>
        <v>0</v>
      </c>
      <c r="I27" s="337"/>
      <c r="J27" s="336">
        <f>SUM('Leadpartner:Projektpartner 8'!I19)</f>
        <v>0</v>
      </c>
      <c r="K27" s="338"/>
      <c r="L27" s="339">
        <f>SUM(F27:K27)</f>
        <v>0</v>
      </c>
      <c r="M27" s="340"/>
    </row>
    <row r="28" spans="1:87" ht="26.25" customHeight="1" thickBot="1" x14ac:dyDescent="0.35">
      <c r="B28" s="312" t="s">
        <v>171</v>
      </c>
      <c r="C28" s="313"/>
      <c r="D28" s="313"/>
      <c r="E28" s="313"/>
      <c r="F28" s="314">
        <f>SUM(F26:G27)</f>
        <v>0.19186046511627908</v>
      </c>
      <c r="G28" s="314"/>
      <c r="H28" s="314">
        <f>SUM(H26:I27)</f>
        <v>0.96981036717401448</v>
      </c>
      <c r="I28" s="314"/>
      <c r="J28" s="314">
        <f>SUM(J26:K27)</f>
        <v>9.8837209302325577E-2</v>
      </c>
      <c r="K28" s="315"/>
      <c r="L28" s="316">
        <f>SUM(L26:M27)</f>
        <v>1.2605080415926191</v>
      </c>
      <c r="M28" s="317"/>
    </row>
    <row r="29" spans="1:87" ht="26.25" customHeight="1" thickBot="1" x14ac:dyDescent="0.35">
      <c r="A29"/>
      <c r="B29"/>
      <c r="C29"/>
      <c r="D29"/>
      <c r="E29"/>
      <c r="F29"/>
      <c r="G29"/>
      <c r="H29"/>
      <c r="I29"/>
      <c r="J29"/>
      <c r="K29"/>
      <c r="L29"/>
      <c r="M29"/>
    </row>
    <row r="30" spans="1:87" ht="26.25" customHeight="1" x14ac:dyDescent="0.3">
      <c r="A30"/>
      <c r="B30" s="318" t="s">
        <v>211</v>
      </c>
      <c r="C30" s="319"/>
      <c r="D30" s="319"/>
      <c r="E30" s="319"/>
      <c r="F30" s="319"/>
      <c r="G30" s="319"/>
      <c r="H30" s="319"/>
      <c r="I30" s="319"/>
      <c r="J30" s="319"/>
      <c r="K30" s="319"/>
      <c r="L30" s="319"/>
      <c r="M30" s="319"/>
      <c r="N30" s="319"/>
      <c r="O30" s="320"/>
    </row>
    <row r="31" spans="1:87" ht="26.25" customHeight="1" x14ac:dyDescent="0.3">
      <c r="B31" s="321"/>
      <c r="C31" s="322"/>
      <c r="D31" s="322"/>
      <c r="E31" s="322"/>
      <c r="F31" s="322"/>
      <c r="G31" s="322"/>
      <c r="H31" s="322"/>
      <c r="I31" s="322"/>
      <c r="J31" s="322"/>
      <c r="K31" s="322"/>
      <c r="L31" s="322"/>
      <c r="M31" s="322"/>
      <c r="N31" s="322"/>
      <c r="O31" s="323"/>
    </row>
    <row r="32" spans="1:87" ht="26.25" customHeight="1" x14ac:dyDescent="0.3">
      <c r="B32" s="229" t="s">
        <v>212</v>
      </c>
      <c r="C32" s="230"/>
      <c r="D32" s="230"/>
      <c r="E32" s="230"/>
      <c r="F32" s="230"/>
      <c r="G32" s="230"/>
      <c r="H32" s="230"/>
      <c r="I32" s="230"/>
      <c r="J32" s="230"/>
      <c r="K32" s="230"/>
      <c r="L32" s="227">
        <f>J13</f>
        <v>43956.043956043963</v>
      </c>
      <c r="M32" s="227"/>
      <c r="N32" s="227"/>
      <c r="O32" s="228"/>
    </row>
    <row r="33" spans="2:15" ht="26.25" customHeight="1" x14ac:dyDescent="0.3">
      <c r="B33" s="229"/>
      <c r="C33" s="230"/>
      <c r="D33" s="230"/>
      <c r="E33" s="230"/>
      <c r="F33" s="230"/>
      <c r="G33" s="230"/>
      <c r="H33" s="230"/>
      <c r="I33" s="230"/>
      <c r="J33" s="230"/>
      <c r="K33" s="230"/>
      <c r="L33" s="227"/>
      <c r="M33" s="227"/>
      <c r="N33" s="227"/>
      <c r="O33" s="228"/>
    </row>
    <row r="34" spans="2:15" ht="26.25" customHeight="1" x14ac:dyDescent="0.3">
      <c r="B34" s="231" t="s">
        <v>247</v>
      </c>
      <c r="C34" s="232"/>
      <c r="D34" s="232"/>
      <c r="E34" s="241" t="s">
        <v>191</v>
      </c>
      <c r="F34" s="242"/>
      <c r="G34" s="242"/>
      <c r="H34" s="242"/>
      <c r="I34" s="242"/>
      <c r="J34" s="243"/>
      <c r="K34" s="241" t="s">
        <v>190</v>
      </c>
      <c r="L34" s="242"/>
      <c r="M34" s="242"/>
      <c r="N34" s="242"/>
      <c r="O34" s="327"/>
    </row>
    <row r="35" spans="2:15" ht="30.75" customHeight="1" x14ac:dyDescent="0.3">
      <c r="B35" s="231"/>
      <c r="C35" s="232"/>
      <c r="D35" s="232"/>
      <c r="E35" s="244" t="s">
        <v>192</v>
      </c>
      <c r="F35" s="245"/>
      <c r="G35" s="245"/>
      <c r="H35" s="245"/>
      <c r="I35" s="245"/>
      <c r="J35" s="246"/>
      <c r="K35" s="244" t="s">
        <v>195</v>
      </c>
      <c r="L35" s="245"/>
      <c r="M35" s="245"/>
      <c r="N35" s="245"/>
      <c r="O35" s="328"/>
    </row>
    <row r="36" spans="2:15" ht="30.75" customHeight="1" x14ac:dyDescent="0.3">
      <c r="B36" s="231"/>
      <c r="C36" s="232"/>
      <c r="D36" s="232"/>
      <c r="E36" s="244" t="s">
        <v>193</v>
      </c>
      <c r="F36" s="245"/>
      <c r="G36" s="245"/>
      <c r="H36" s="245"/>
      <c r="I36" s="245"/>
      <c r="J36" s="246"/>
      <c r="K36" s="244" t="s">
        <v>196</v>
      </c>
      <c r="L36" s="245"/>
      <c r="M36" s="245"/>
      <c r="N36" s="245"/>
      <c r="O36" s="328"/>
    </row>
    <row r="37" spans="2:15" ht="30.75" customHeight="1" x14ac:dyDescent="0.3">
      <c r="B37" s="231"/>
      <c r="C37" s="232"/>
      <c r="D37" s="232"/>
      <c r="E37" s="244" t="s">
        <v>194</v>
      </c>
      <c r="F37" s="245"/>
      <c r="G37" s="245"/>
      <c r="H37" s="245"/>
      <c r="I37" s="245"/>
      <c r="J37" s="246"/>
      <c r="K37" s="244" t="s">
        <v>197</v>
      </c>
      <c r="L37" s="245"/>
      <c r="M37" s="245"/>
      <c r="N37" s="245"/>
      <c r="O37" s="328"/>
    </row>
    <row r="38" spans="2:15" ht="45.15" customHeight="1" x14ac:dyDescent="0.3">
      <c r="B38" s="231"/>
      <c r="C38" s="232"/>
      <c r="D38" s="232"/>
      <c r="E38" s="237" t="s">
        <v>294</v>
      </c>
      <c r="F38" s="238"/>
      <c r="G38" s="238"/>
      <c r="H38" s="238"/>
      <c r="I38" s="238"/>
      <c r="J38" s="239"/>
      <c r="K38" s="237" t="s">
        <v>292</v>
      </c>
      <c r="L38" s="238"/>
      <c r="M38" s="238"/>
      <c r="N38" s="238"/>
      <c r="O38" s="240"/>
    </row>
    <row r="39" spans="2:15" ht="45.15" customHeight="1" x14ac:dyDescent="0.3">
      <c r="B39" s="231"/>
      <c r="C39" s="232"/>
      <c r="D39" s="232"/>
      <c r="E39" s="237" t="s">
        <v>273</v>
      </c>
      <c r="F39" s="238"/>
      <c r="G39" s="238"/>
      <c r="H39" s="238"/>
      <c r="I39" s="238"/>
      <c r="J39" s="239"/>
      <c r="K39" s="237" t="s">
        <v>274</v>
      </c>
      <c r="L39" s="238"/>
      <c r="M39" s="238"/>
      <c r="N39" s="238"/>
      <c r="O39" s="240"/>
    </row>
    <row r="40" spans="2:15" ht="45.15" customHeight="1" x14ac:dyDescent="0.3">
      <c r="B40" s="231"/>
      <c r="C40" s="232"/>
      <c r="D40" s="232"/>
      <c r="E40" s="237" t="s">
        <v>275</v>
      </c>
      <c r="F40" s="238"/>
      <c r="G40" s="238"/>
      <c r="H40" s="238"/>
      <c r="I40" s="238"/>
      <c r="J40" s="239"/>
      <c r="K40" s="237" t="s">
        <v>276</v>
      </c>
      <c r="L40" s="238"/>
      <c r="M40" s="238"/>
      <c r="N40" s="238"/>
      <c r="O40" s="240"/>
    </row>
    <row r="41" spans="2:15" ht="45.15" customHeight="1" x14ac:dyDescent="0.3">
      <c r="B41" s="231"/>
      <c r="C41" s="232"/>
      <c r="D41" s="232"/>
      <c r="E41" s="237" t="s">
        <v>277</v>
      </c>
      <c r="F41" s="238"/>
      <c r="G41" s="238"/>
      <c r="H41" s="238"/>
      <c r="I41" s="238"/>
      <c r="J41" s="239"/>
      <c r="K41" s="237" t="s">
        <v>278</v>
      </c>
      <c r="L41" s="238"/>
      <c r="M41" s="238"/>
      <c r="N41" s="238"/>
      <c r="O41" s="240"/>
    </row>
    <row r="42" spans="2:15" ht="45.15" customHeight="1" x14ac:dyDescent="0.3">
      <c r="B42" s="231"/>
      <c r="C42" s="232"/>
      <c r="D42" s="232"/>
      <c r="E42" s="237"/>
      <c r="F42" s="238"/>
      <c r="G42" s="238"/>
      <c r="H42" s="238"/>
      <c r="I42" s="238"/>
      <c r="J42" s="239"/>
      <c r="K42" s="237"/>
      <c r="L42" s="238"/>
      <c r="M42" s="238"/>
      <c r="N42" s="238"/>
      <c r="O42" s="240"/>
    </row>
    <row r="43" spans="2:15" ht="45.15" customHeight="1" x14ac:dyDescent="0.3">
      <c r="B43" s="231"/>
      <c r="C43" s="232"/>
      <c r="D43" s="232"/>
      <c r="E43" s="237"/>
      <c r="F43" s="238"/>
      <c r="G43" s="238"/>
      <c r="H43" s="238"/>
      <c r="I43" s="238"/>
      <c r="J43" s="239"/>
      <c r="K43" s="237"/>
      <c r="L43" s="238"/>
      <c r="M43" s="238"/>
      <c r="N43" s="238"/>
      <c r="O43" s="240"/>
    </row>
    <row r="44" spans="2:15" ht="45.15" customHeight="1" x14ac:dyDescent="0.3">
      <c r="B44" s="231"/>
      <c r="C44" s="232"/>
      <c r="D44" s="232"/>
      <c r="E44" s="237"/>
      <c r="F44" s="238"/>
      <c r="G44" s="238"/>
      <c r="H44" s="238"/>
      <c r="I44" s="238"/>
      <c r="J44" s="239"/>
      <c r="K44" s="237"/>
      <c r="L44" s="238"/>
      <c r="M44" s="238"/>
      <c r="N44" s="238"/>
      <c r="O44" s="240"/>
    </row>
    <row r="45" spans="2:15" ht="45.15" customHeight="1" x14ac:dyDescent="0.3">
      <c r="B45" s="231"/>
      <c r="C45" s="232"/>
      <c r="D45" s="232"/>
      <c r="E45" s="237"/>
      <c r="F45" s="238"/>
      <c r="G45" s="238"/>
      <c r="H45" s="238"/>
      <c r="I45" s="238"/>
      <c r="J45" s="239"/>
      <c r="K45" s="237"/>
      <c r="L45" s="238"/>
      <c r="M45" s="238"/>
      <c r="N45" s="238"/>
      <c r="O45" s="240"/>
    </row>
    <row r="46" spans="2:15" ht="45.15" customHeight="1" x14ac:dyDescent="0.3">
      <c r="B46" s="233"/>
      <c r="C46" s="234"/>
      <c r="D46" s="234"/>
      <c r="E46" s="237"/>
      <c r="F46" s="238"/>
      <c r="G46" s="238"/>
      <c r="H46" s="238"/>
      <c r="I46" s="238"/>
      <c r="J46" s="239"/>
      <c r="K46" s="237"/>
      <c r="L46" s="238"/>
      <c r="M46" s="238"/>
      <c r="N46" s="238"/>
      <c r="O46" s="240"/>
    </row>
    <row r="47" spans="2:15" ht="45.15" customHeight="1" x14ac:dyDescent="0.3">
      <c r="B47" s="233"/>
      <c r="C47" s="234"/>
      <c r="D47" s="234"/>
      <c r="E47" s="237"/>
      <c r="F47" s="238"/>
      <c r="G47" s="238"/>
      <c r="H47" s="238"/>
      <c r="I47" s="238"/>
      <c r="J47" s="239"/>
      <c r="K47" s="237"/>
      <c r="L47" s="238"/>
      <c r="M47" s="238"/>
      <c r="N47" s="238"/>
      <c r="O47" s="240"/>
    </row>
    <row r="48" spans="2:15" ht="45.15" customHeight="1" x14ac:dyDescent="0.3">
      <c r="B48" s="233"/>
      <c r="C48" s="234"/>
      <c r="D48" s="234"/>
      <c r="E48" s="237"/>
      <c r="F48" s="238"/>
      <c r="G48" s="238"/>
      <c r="H48" s="238"/>
      <c r="I48" s="238"/>
      <c r="J48" s="239"/>
      <c r="K48" s="237"/>
      <c r="L48" s="238"/>
      <c r="M48" s="238"/>
      <c r="N48" s="238"/>
      <c r="O48" s="240"/>
    </row>
    <row r="49" spans="2:87" ht="45.15" customHeight="1" x14ac:dyDescent="0.3">
      <c r="B49" s="233"/>
      <c r="C49" s="234"/>
      <c r="D49" s="234"/>
      <c r="E49" s="237"/>
      <c r="F49" s="238"/>
      <c r="G49" s="238"/>
      <c r="H49" s="238"/>
      <c r="I49" s="238"/>
      <c r="J49" s="239"/>
      <c r="K49" s="237"/>
      <c r="L49" s="238"/>
      <c r="M49" s="238"/>
      <c r="N49" s="238"/>
      <c r="O49" s="240"/>
    </row>
    <row r="50" spans="2:87" ht="45.15" customHeight="1" x14ac:dyDescent="0.3">
      <c r="B50" s="233"/>
      <c r="C50" s="234"/>
      <c r="D50" s="234"/>
      <c r="E50" s="237"/>
      <c r="F50" s="238"/>
      <c r="G50" s="238"/>
      <c r="H50" s="238"/>
      <c r="I50" s="238"/>
      <c r="J50" s="239"/>
      <c r="K50" s="237"/>
      <c r="L50" s="238"/>
      <c r="M50" s="238"/>
      <c r="N50" s="238"/>
      <c r="O50" s="240"/>
    </row>
    <row r="51" spans="2:87" ht="45.15" customHeight="1" x14ac:dyDescent="0.3">
      <c r="B51" s="233"/>
      <c r="C51" s="234"/>
      <c r="D51" s="234"/>
      <c r="E51" s="237"/>
      <c r="F51" s="238"/>
      <c r="G51" s="238"/>
      <c r="H51" s="238"/>
      <c r="I51" s="238"/>
      <c r="J51" s="239"/>
      <c r="K51" s="237"/>
      <c r="L51" s="238"/>
      <c r="M51" s="238"/>
      <c r="N51" s="238"/>
      <c r="O51" s="240"/>
    </row>
    <row r="52" spans="2:87" ht="45.15" customHeight="1" thickBot="1" x14ac:dyDescent="0.35">
      <c r="B52" s="235"/>
      <c r="C52" s="236"/>
      <c r="D52" s="236"/>
      <c r="E52" s="324"/>
      <c r="F52" s="325"/>
      <c r="G52" s="325"/>
      <c r="H52" s="325"/>
      <c r="I52" s="325"/>
      <c r="J52" s="326"/>
      <c r="K52" s="324"/>
      <c r="L52" s="325"/>
      <c r="M52" s="325"/>
      <c r="N52" s="325"/>
      <c r="O52" s="329"/>
    </row>
    <row r="53" spans="2:87" customFormat="1" ht="53.25" customHeight="1" x14ac:dyDescent="0.3">
      <c r="B53" s="247" t="s">
        <v>188</v>
      </c>
      <c r="C53" s="248"/>
      <c r="D53" s="248"/>
      <c r="E53" s="248"/>
      <c r="F53" s="249" t="s">
        <v>4</v>
      </c>
      <c r="G53" s="249"/>
      <c r="H53" s="249" t="s">
        <v>244</v>
      </c>
      <c r="I53" s="249"/>
      <c r="J53" s="249" t="s">
        <v>72</v>
      </c>
      <c r="K53" s="249"/>
      <c r="L53" s="249" t="s">
        <v>3</v>
      </c>
      <c r="M53" s="249"/>
      <c r="N53" s="249" t="s">
        <v>245</v>
      </c>
      <c r="O53" s="307"/>
    </row>
    <row r="54" spans="2:87" customFormat="1" ht="55.65" customHeight="1" x14ac:dyDescent="0.3">
      <c r="B54" s="30" t="s">
        <v>30</v>
      </c>
      <c r="C54" s="222" t="str">
        <f>'Angaben-Oplysninger'!D13</f>
        <v>Svendborg Erhvervsskole og -gymnasier</v>
      </c>
      <c r="D54" s="222"/>
      <c r="E54" s="222"/>
      <c r="F54" s="224">
        <f>Leadpartner!P53</f>
        <v>19923.0769230769</v>
      </c>
      <c r="G54" s="224"/>
      <c r="H54" s="224">
        <f>Leadpartner!I45</f>
        <v>37000</v>
      </c>
      <c r="I54" s="224"/>
      <c r="J54" s="224">
        <f>Leadpartner!O44</f>
        <v>56923.0769230769</v>
      </c>
      <c r="K54" s="224"/>
      <c r="L54" s="224">
        <f>Leadpartner!H40</f>
        <v>56923.076923076937</v>
      </c>
      <c r="M54" s="224"/>
      <c r="N54" s="220">
        <f>Leadpartner!K45</f>
        <v>0.6499999999999998</v>
      </c>
      <c r="O54" s="221"/>
    </row>
    <row r="55" spans="2:87" customFormat="1" ht="55.65" customHeight="1" x14ac:dyDescent="0.3">
      <c r="B55" s="30" t="s">
        <v>31</v>
      </c>
      <c r="C55" s="222" t="str">
        <f>IF('Angaben-Oplysninger'!D14="","",'Angaben-Oplysninger'!D14)</f>
        <v>Syddansk Universitet, Odense</v>
      </c>
      <c r="D55" s="222"/>
      <c r="E55" s="222"/>
      <c r="F55" s="223">
        <f>'Projektpartner 1'!P53</f>
        <v>18846.1538461538</v>
      </c>
      <c r="G55" s="223"/>
      <c r="H55" s="224">
        <f>'Projektpartner 1'!I45</f>
        <v>35000</v>
      </c>
      <c r="I55" s="224"/>
      <c r="J55" s="224">
        <f>'Projektpartner 1'!O44</f>
        <v>53846.1538461538</v>
      </c>
      <c r="K55" s="224"/>
      <c r="L55" s="224">
        <f>'Projektpartner 1'!H40</f>
        <v>53846.153846153844</v>
      </c>
      <c r="M55" s="224"/>
      <c r="N55" s="220">
        <f>'Projektpartner 1'!K45</f>
        <v>0.65</v>
      </c>
      <c r="O55" s="221"/>
    </row>
    <row r="56" spans="2:87" s="24" customFormat="1" ht="55.65" customHeight="1" x14ac:dyDescent="0.3">
      <c r="B56" s="30" t="s">
        <v>32</v>
      </c>
      <c r="C56" s="222" t="str">
        <f>IF('Angaben-Oplysninger'!D15="","",'Angaben-Oplysninger'!D15)</f>
        <v>Regionales Berufsbildungszentrum Kiel</v>
      </c>
      <c r="D56" s="222"/>
      <c r="E56" s="222"/>
      <c r="F56" s="223">
        <f>'Projektpartner 2'!P53</f>
        <v>15076.9230769231</v>
      </c>
      <c r="G56" s="223"/>
      <c r="H56" s="224">
        <f>'Projektpartner 2'!I45</f>
        <v>28000</v>
      </c>
      <c r="I56" s="224"/>
      <c r="J56" s="224">
        <f>'Projektpartner 2'!O44</f>
        <v>43076.9230769231</v>
      </c>
      <c r="K56" s="224"/>
      <c r="L56" s="225">
        <f>'Projektpartner 2'!H40</f>
        <v>43076.923076923085</v>
      </c>
      <c r="M56" s="226"/>
      <c r="N56" s="220">
        <f>'Projektpartner 2'!K45</f>
        <v>0.64999999999999991</v>
      </c>
      <c r="O56" s="221"/>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row>
    <row r="57" spans="2:87" s="24" customFormat="1" ht="55.65" customHeight="1" x14ac:dyDescent="0.3">
      <c r="B57" s="30" t="s">
        <v>33</v>
      </c>
      <c r="C57" s="222" t="str">
        <f>IF('Angaben-Oplysninger'!D16="","",'Angaben-Oplysninger'!D16)</f>
        <v/>
      </c>
      <c r="D57" s="222"/>
      <c r="E57" s="222"/>
      <c r="F57" s="223">
        <f>'Projektpartner 3'!P53</f>
        <v>0</v>
      </c>
      <c r="G57" s="223"/>
      <c r="H57" s="224">
        <f>'Projektpartner 3'!I45</f>
        <v>0</v>
      </c>
      <c r="I57" s="224"/>
      <c r="J57" s="224">
        <f>'Projektpartner 3'!O44</f>
        <v>0</v>
      </c>
      <c r="K57" s="224"/>
      <c r="L57" s="224">
        <f>'Projektpartner 3'!H40</f>
        <v>0</v>
      </c>
      <c r="M57" s="224"/>
      <c r="N57" s="220" t="str">
        <f>'Projektpartner 3'!K45</f>
        <v>-</v>
      </c>
      <c r="O57" s="221"/>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row>
    <row r="58" spans="2:87" s="24" customFormat="1" ht="55.65" customHeight="1" x14ac:dyDescent="0.3">
      <c r="B58" s="30" t="s">
        <v>34</v>
      </c>
      <c r="C58" s="222" t="str">
        <f>IF('Angaben-Oplysninger'!D17="","",'Angaben-Oplysninger'!D17)</f>
        <v/>
      </c>
      <c r="D58" s="222"/>
      <c r="E58" s="222"/>
      <c r="F58" s="223">
        <f>'Projektpartner 4'!P53</f>
        <v>0</v>
      </c>
      <c r="G58" s="223"/>
      <c r="H58" s="224">
        <f>'Projektpartner 4'!I45</f>
        <v>0</v>
      </c>
      <c r="I58" s="224"/>
      <c r="J58" s="224">
        <f>'Projektpartner 4'!O44</f>
        <v>0</v>
      </c>
      <c r="K58" s="224"/>
      <c r="L58" s="224">
        <f>'Projektpartner 4'!H40</f>
        <v>0</v>
      </c>
      <c r="M58" s="224"/>
      <c r="N58" s="220" t="str">
        <f>'Projektpartner 4'!K45</f>
        <v>-</v>
      </c>
      <c r="O58" s="221"/>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row>
    <row r="59" spans="2:87" s="24" customFormat="1" ht="55.65" customHeight="1" x14ac:dyDescent="0.3">
      <c r="B59" s="30" t="s">
        <v>35</v>
      </c>
      <c r="C59" s="222" t="str">
        <f>IF('Angaben-Oplysninger'!D18="","",'Angaben-Oplysninger'!D18)</f>
        <v/>
      </c>
      <c r="D59" s="222"/>
      <c r="E59" s="222"/>
      <c r="F59" s="223">
        <f>'Projektpartner 5'!P53</f>
        <v>0</v>
      </c>
      <c r="G59" s="223"/>
      <c r="H59" s="224">
        <f>'Projektpartner 5'!I45</f>
        <v>0</v>
      </c>
      <c r="I59" s="224"/>
      <c r="J59" s="224">
        <f>'Projektpartner 5'!O44</f>
        <v>0</v>
      </c>
      <c r="K59" s="224"/>
      <c r="L59" s="224">
        <f>'Projektpartner 5'!H40</f>
        <v>0</v>
      </c>
      <c r="M59" s="224"/>
      <c r="N59" s="220" t="str">
        <f>'Projektpartner 5'!K45</f>
        <v>-</v>
      </c>
      <c r="O59" s="221"/>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row>
    <row r="60" spans="2:87" s="24" customFormat="1" ht="55.65" customHeight="1" x14ac:dyDescent="0.3">
      <c r="B60" s="30" t="s">
        <v>36</v>
      </c>
      <c r="C60" s="222" t="str">
        <f>IF('Angaben-Oplysninger'!D19="","",'Angaben-Oplysninger'!D19)</f>
        <v/>
      </c>
      <c r="D60" s="222"/>
      <c r="E60" s="222"/>
      <c r="F60" s="223">
        <f>'Projektpartner 6'!P53</f>
        <v>0</v>
      </c>
      <c r="G60" s="223"/>
      <c r="H60" s="224">
        <f>'Projektpartner 6'!I45</f>
        <v>0</v>
      </c>
      <c r="I60" s="224"/>
      <c r="J60" s="224">
        <f>'Projektpartner 6'!O44</f>
        <v>0</v>
      </c>
      <c r="K60" s="224"/>
      <c r="L60" s="224">
        <f>'Projektpartner 6'!H40</f>
        <v>0</v>
      </c>
      <c r="M60" s="224"/>
      <c r="N60" s="220" t="str">
        <f>'Projektpartner 6'!K45</f>
        <v>-</v>
      </c>
      <c r="O60" s="221"/>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row>
    <row r="61" spans="2:87" s="24" customFormat="1" ht="55.65" customHeight="1" x14ac:dyDescent="0.3">
      <c r="B61" s="30" t="s">
        <v>37</v>
      </c>
      <c r="C61" s="222" t="str">
        <f>IF('Angaben-Oplysninger'!D20="","",'Angaben-Oplysninger'!D20)</f>
        <v/>
      </c>
      <c r="D61" s="222"/>
      <c r="E61" s="222"/>
      <c r="F61" s="223">
        <f>'Projektpartner 7'!P53</f>
        <v>0</v>
      </c>
      <c r="G61" s="223"/>
      <c r="H61" s="224">
        <f>'Projektpartner 7'!I45</f>
        <v>0</v>
      </c>
      <c r="I61" s="224"/>
      <c r="J61" s="224">
        <f>'Projektpartner 7'!O44</f>
        <v>0</v>
      </c>
      <c r="K61" s="224"/>
      <c r="L61" s="224">
        <f>'Projektpartner 7'!H40</f>
        <v>0</v>
      </c>
      <c r="M61" s="224"/>
      <c r="N61" s="220" t="str">
        <f>'Projektpartner 7'!K45</f>
        <v>-</v>
      </c>
      <c r="O61" s="22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row>
    <row r="62" spans="2:87" s="24" customFormat="1" ht="55.65" customHeight="1" thickBot="1" x14ac:dyDescent="0.35">
      <c r="B62" s="30" t="s">
        <v>38</v>
      </c>
      <c r="C62" s="222" t="str">
        <f>IF('Angaben-Oplysninger'!D21="","",'Angaben-Oplysninger'!D21)</f>
        <v/>
      </c>
      <c r="D62" s="222"/>
      <c r="E62" s="222"/>
      <c r="F62" s="223">
        <f>'Projektpartner 8'!P53</f>
        <v>0</v>
      </c>
      <c r="G62" s="223"/>
      <c r="H62" s="224">
        <f>'Projektpartner 8'!I45</f>
        <v>0</v>
      </c>
      <c r="I62" s="224"/>
      <c r="J62" s="224">
        <f>'Projektpartner 8'!O44</f>
        <v>0</v>
      </c>
      <c r="K62" s="224"/>
      <c r="L62" s="224">
        <f>'Projektpartner 8'!H40</f>
        <v>0</v>
      </c>
      <c r="M62" s="224"/>
      <c r="N62" s="220" t="str">
        <f>'Projektpartner 8'!K45</f>
        <v>-</v>
      </c>
      <c r="O62" s="221"/>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row>
    <row r="63" spans="2:87" s="24" customFormat="1" ht="54.75" customHeight="1" thickBot="1" x14ac:dyDescent="0.35">
      <c r="B63" s="289" t="s">
        <v>2</v>
      </c>
      <c r="C63" s="290"/>
      <c r="D63" s="290"/>
      <c r="E63" s="291"/>
      <c r="F63" s="292">
        <f>SUM(F54:G62)</f>
        <v>53846.1538461538</v>
      </c>
      <c r="G63" s="293"/>
      <c r="H63" s="292">
        <f>SUM(H54:I62)</f>
        <v>100000</v>
      </c>
      <c r="I63" s="293"/>
      <c r="J63" s="292">
        <f>SUM(J54:K62)</f>
        <v>153846.15384615379</v>
      </c>
      <c r="K63" s="293"/>
      <c r="L63" s="292">
        <f>SUM(L54:M62)</f>
        <v>153846.15384615387</v>
      </c>
      <c r="M63" s="293"/>
      <c r="N63" s="294">
        <f>IF(H63=0,"-",H63/L63)</f>
        <v>0.64999999999999991</v>
      </c>
      <c r="O63" s="295"/>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row>
    <row r="64" spans="2:87" s="24" customFormat="1" ht="60" customHeight="1" thickBot="1" x14ac:dyDescent="0.35">
      <c r="B64" s="278" t="s">
        <v>232</v>
      </c>
      <c r="C64" s="279"/>
      <c r="D64" s="279"/>
      <c r="E64" s="280"/>
      <c r="F64" s="281"/>
      <c r="G64" s="282"/>
      <c r="H64" s="283">
        <f>SUM('Leadpartner:Projektpartner 8'!I44)</f>
        <v>100000</v>
      </c>
      <c r="I64" s="284"/>
      <c r="J64" s="285"/>
      <c r="K64" s="286"/>
      <c r="L64" s="285"/>
      <c r="M64" s="286"/>
      <c r="N64" s="287">
        <f>IF(H64=0,"-",H64/L63)</f>
        <v>0.64999999999999991</v>
      </c>
      <c r="O64" s="288"/>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row>
    <row r="65" spans="2:87" s="24" customFormat="1" ht="12.75" customHeight="1" thickBot="1" x14ac:dyDescent="0.35">
      <c r="B65" s="31"/>
      <c r="C65" s="31"/>
      <c r="D65" s="31"/>
      <c r="E65" s="31"/>
      <c r="F65" s="31"/>
      <c r="G65"/>
      <c r="H65"/>
      <c r="I65"/>
      <c r="J65"/>
      <c r="K65"/>
      <c r="L65" s="23"/>
      <c r="M65" s="23"/>
      <c r="N65" s="23"/>
      <c r="O65" s="26"/>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row>
    <row r="66" spans="2:87" s="24" customFormat="1" ht="33" customHeight="1" x14ac:dyDescent="0.3">
      <c r="B66" s="272" t="s">
        <v>189</v>
      </c>
      <c r="C66" s="273"/>
      <c r="D66" s="273"/>
      <c r="E66" s="273"/>
      <c r="F66" s="273"/>
      <c r="G66" s="273"/>
      <c r="H66" s="273"/>
      <c r="I66" s="273"/>
      <c r="J66" s="274"/>
      <c r="K66" s="299" t="s">
        <v>68</v>
      </c>
      <c r="L66" s="300"/>
      <c r="M66" s="299" t="s">
        <v>73</v>
      </c>
      <c r="N66" s="303"/>
      <c r="O66" s="304"/>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row>
    <row r="67" spans="2:87" s="24" customFormat="1" ht="22.5" customHeight="1" x14ac:dyDescent="0.3">
      <c r="B67" s="296"/>
      <c r="C67" s="297"/>
      <c r="D67" s="297"/>
      <c r="E67" s="297"/>
      <c r="F67" s="297"/>
      <c r="G67" s="297"/>
      <c r="H67" s="297"/>
      <c r="I67" s="297"/>
      <c r="J67" s="298"/>
      <c r="K67" s="301"/>
      <c r="L67" s="302"/>
      <c r="M67" s="301"/>
      <c r="N67" s="305"/>
      <c r="O67" s="306"/>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row>
    <row r="68" spans="2:87" s="24" customFormat="1" ht="30.75" customHeight="1" x14ac:dyDescent="0.3">
      <c r="B68" s="32" t="s">
        <v>26</v>
      </c>
      <c r="C68" s="255" t="str">
        <f>'Angaben-Oplysninger'!D27</f>
        <v>Projektmanagement &amp; Öffentlichkeitsarbeit | 
Projektledelse &amp; Kommunikation</v>
      </c>
      <c r="D68" s="255"/>
      <c r="E68" s="255"/>
      <c r="F68" s="255"/>
      <c r="G68" s="255"/>
      <c r="H68" s="255"/>
      <c r="I68" s="255"/>
      <c r="J68" s="255"/>
      <c r="K68" s="256">
        <f>IF(M68=0,"-",M68/$J$15)</f>
        <v>0.17400000000000002</v>
      </c>
      <c r="L68" s="257"/>
      <c r="M68" s="261">
        <f>SUM('Leadpartner:Projektpartner 8'!G59)</f>
        <v>26769.230769230777</v>
      </c>
      <c r="N68" s="262"/>
      <c r="O68" s="263"/>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row>
    <row r="69" spans="2:87" s="24" customFormat="1" ht="30.75" customHeight="1" x14ac:dyDescent="0.3">
      <c r="B69" s="32" t="s">
        <v>181</v>
      </c>
      <c r="C69" s="255" t="str">
        <f>IF('Angaben-Oplysninger'!D28="","",'Angaben-Oplysninger'!D28)</f>
        <v>Quality and evaluations</v>
      </c>
      <c r="D69" s="255"/>
      <c r="E69" s="255"/>
      <c r="F69" s="255"/>
      <c r="G69" s="255"/>
      <c r="H69" s="255"/>
      <c r="I69" s="255"/>
      <c r="J69" s="255"/>
      <c r="K69" s="256">
        <f>IF(M69=0,"-",M69/$J$15)</f>
        <v>0.1525</v>
      </c>
      <c r="L69" s="257"/>
      <c r="M69" s="261">
        <f>SUM('Leadpartner:Projektpartner 8'!H59)</f>
        <v>23461.538461538465</v>
      </c>
      <c r="N69" s="262"/>
      <c r="O69" s="263"/>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row>
    <row r="70" spans="2:87" s="24" customFormat="1" ht="30.75" customHeight="1" x14ac:dyDescent="0.3">
      <c r="B70" s="32" t="s">
        <v>27</v>
      </c>
      <c r="C70" s="255" t="str">
        <f>IF('Angaben-Oplysninger'!D29="","",'Angaben-Oplysninger'!D29)</f>
        <v>Exchange and collaboration</v>
      </c>
      <c r="D70" s="255"/>
      <c r="E70" s="255"/>
      <c r="F70" s="255"/>
      <c r="G70" s="255"/>
      <c r="H70" s="255"/>
      <c r="I70" s="255"/>
      <c r="J70" s="255"/>
      <c r="K70" s="256">
        <f>IF(M70=0,"-",M70/$J$15)</f>
        <v>0.17799999999999999</v>
      </c>
      <c r="L70" s="257"/>
      <c r="M70" s="261">
        <f>SUM('Leadpartner:Projektpartner 8'!I59)</f>
        <v>27384.61538461539</v>
      </c>
      <c r="N70" s="262"/>
      <c r="O70" s="263"/>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row>
    <row r="71" spans="2:87" s="24" customFormat="1" ht="30.75" customHeight="1" x14ac:dyDescent="0.3">
      <c r="B71" s="32" t="s">
        <v>28</v>
      </c>
      <c r="C71" s="255" t="str">
        <f>IF('Angaben-Oplysninger'!D30="","",'Angaben-Oplysninger'!D30)</f>
        <v>Production</v>
      </c>
      <c r="D71" s="255"/>
      <c r="E71" s="255"/>
      <c r="F71" s="255"/>
      <c r="G71" s="255"/>
      <c r="H71" s="255"/>
      <c r="I71" s="255"/>
      <c r="J71" s="255"/>
      <c r="K71" s="256">
        <f>IF(M71=0,"-",M71/$J$15)</f>
        <v>0.29649999999999999</v>
      </c>
      <c r="L71" s="257"/>
      <c r="M71" s="261">
        <f>SUM('Leadpartner:Projektpartner 8'!J59)</f>
        <v>45615.384615384624</v>
      </c>
      <c r="N71" s="262"/>
      <c r="O71" s="263"/>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row>
    <row r="72" spans="2:87" s="24" customFormat="1" ht="30.75" customHeight="1" thickBot="1" x14ac:dyDescent="0.35">
      <c r="B72" s="32" t="s">
        <v>29</v>
      </c>
      <c r="C72" s="255" t="str">
        <f>IF('Angaben-Oplysninger'!D31="","",'Angaben-Oplysninger'!D31)</f>
        <v>Documentation &amp; follow-up project (incl. final conferences)</v>
      </c>
      <c r="D72" s="255"/>
      <c r="E72" s="255"/>
      <c r="F72" s="255"/>
      <c r="G72" s="255"/>
      <c r="H72" s="255"/>
      <c r="I72" s="255"/>
      <c r="J72" s="255"/>
      <c r="K72" s="256">
        <f>IF(M72=0,"-",M72/$J$15)</f>
        <v>0.19899999999999998</v>
      </c>
      <c r="L72" s="257"/>
      <c r="M72" s="261">
        <f>SUM('Leadpartner:Projektpartner 8'!K59)</f>
        <v>30615.384615384617</v>
      </c>
      <c r="N72" s="262"/>
      <c r="O72" s="263"/>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row>
    <row r="73" spans="2:87" s="24" customFormat="1" ht="34.5" customHeight="1" thickBot="1" x14ac:dyDescent="0.35">
      <c r="B73" s="270" t="s">
        <v>20</v>
      </c>
      <c r="C73" s="271"/>
      <c r="D73" s="271"/>
      <c r="E73" s="271"/>
      <c r="F73" s="271"/>
      <c r="G73" s="271"/>
      <c r="H73" s="271"/>
      <c r="I73" s="271"/>
      <c r="J73" s="271"/>
      <c r="K73" s="253">
        <f>IF(SUM(K68:L72)=0,"-",SUM(K68:L72))</f>
        <v>0.99999999999999989</v>
      </c>
      <c r="L73" s="254"/>
      <c r="M73" s="258">
        <f>SUM(M68:O72)</f>
        <v>153846.15384615387</v>
      </c>
      <c r="N73" s="259"/>
      <c r="O73" s="260"/>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row>
    <row r="74" spans="2:87" s="24" customFormat="1" ht="22.5" customHeight="1" thickBot="1" x14ac:dyDescent="0.35">
      <c r="B74" s="33"/>
      <c r="C74" s="33"/>
      <c r="D74" s="33"/>
      <c r="E74" s="33"/>
      <c r="F74" s="33"/>
      <c r="G74" s="33"/>
      <c r="H74" s="33"/>
      <c r="I74" s="33"/>
      <c r="J74" s="33"/>
      <c r="K74" s="33"/>
      <c r="L74" s="23"/>
      <c r="M74" s="23"/>
      <c r="N74" s="23"/>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row>
    <row r="75" spans="2:87" s="24" customFormat="1" ht="22.5" customHeight="1" x14ac:dyDescent="0.3">
      <c r="B75" s="272" t="s">
        <v>200</v>
      </c>
      <c r="C75" s="273"/>
      <c r="D75" s="273"/>
      <c r="E75" s="273"/>
      <c r="F75" s="273"/>
      <c r="G75" s="273"/>
      <c r="H75" s="273"/>
      <c r="I75" s="273"/>
      <c r="J75" s="274"/>
      <c r="K75" s="136"/>
      <c r="L75" s="130"/>
      <c r="M75" s="130"/>
      <c r="N75" s="130"/>
      <c r="O75" s="130"/>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row>
    <row r="76" spans="2:87" s="24" customFormat="1" ht="22.5" customHeight="1" x14ac:dyDescent="0.3">
      <c r="B76" s="275"/>
      <c r="C76" s="276"/>
      <c r="D76" s="276"/>
      <c r="E76" s="276"/>
      <c r="F76" s="276"/>
      <c r="G76" s="276"/>
      <c r="H76" s="276"/>
      <c r="I76" s="276"/>
      <c r="J76" s="277"/>
      <c r="K76" s="136"/>
      <c r="L76" s="130"/>
      <c r="M76" s="130"/>
      <c r="N76" s="130"/>
      <c r="O76" s="130"/>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row>
    <row r="77" spans="2:87" s="24" customFormat="1" ht="22.5" customHeight="1" x14ac:dyDescent="0.3">
      <c r="B77" s="78"/>
      <c r="C77" s="267" t="s">
        <v>179</v>
      </c>
      <c r="D77" s="268"/>
      <c r="E77" s="269"/>
      <c r="F77" s="79" t="s">
        <v>26</v>
      </c>
      <c r="G77" s="79" t="s">
        <v>181</v>
      </c>
      <c r="H77" s="79" t="s">
        <v>180</v>
      </c>
      <c r="I77" s="79" t="s">
        <v>28</v>
      </c>
      <c r="J77" s="128" t="s">
        <v>29</v>
      </c>
      <c r="K77" s="137"/>
      <c r="L77" s="133"/>
      <c r="M77" s="133"/>
      <c r="N77" s="133"/>
      <c r="O77" s="133"/>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row>
    <row r="78" spans="2:87" s="24" customFormat="1" ht="39.75" customHeight="1" x14ac:dyDescent="0.3">
      <c r="B78" s="84" t="s">
        <v>30</v>
      </c>
      <c r="C78" s="250">
        <f>IF(SUM(F78:O78)=0,"-",SUM(F78:O78))</f>
        <v>1</v>
      </c>
      <c r="D78" s="251"/>
      <c r="E78" s="252"/>
      <c r="F78" s="80">
        <f>IF(Leadpartner!G58=0,"-",Leadpartner!G58)</f>
        <v>0.3</v>
      </c>
      <c r="G78" s="80">
        <f>IF(Leadpartner!H58=0,"-",Leadpartner!H58)</f>
        <v>0.1</v>
      </c>
      <c r="H78" s="80">
        <f>IF(Leadpartner!I58=0,"-",Leadpartner!I58)</f>
        <v>0.15</v>
      </c>
      <c r="I78" s="80">
        <f>IF(Leadpartner!J58=0,"-",Leadpartner!J58)</f>
        <v>0.3</v>
      </c>
      <c r="J78" s="131">
        <f>IF(Leadpartner!K58=0,"-",Leadpartner!K58)</f>
        <v>0.15</v>
      </c>
      <c r="K78" s="138"/>
      <c r="L78" s="134"/>
      <c r="M78" s="134"/>
      <c r="N78" s="134"/>
      <c r="O78" s="134"/>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row>
    <row r="79" spans="2:87" s="24" customFormat="1" ht="39.75" customHeight="1" x14ac:dyDescent="0.3">
      <c r="B79" s="84" t="s">
        <v>31</v>
      </c>
      <c r="C79" s="250">
        <f t="shared" ref="C79:C86" si="0">IF(SUM(F79:O79)=0,"-",SUM(F79:O79))</f>
        <v>1</v>
      </c>
      <c r="D79" s="251"/>
      <c r="E79" s="252"/>
      <c r="F79" s="81">
        <f>IF('Projektpartner 1'!G58=0,"-",'Projektpartner 1'!G58)</f>
        <v>0.1</v>
      </c>
      <c r="G79" s="81">
        <f>IF('Projektpartner 1'!H58=0,"-",'Projektpartner 1'!H58)</f>
        <v>0.25</v>
      </c>
      <c r="H79" s="81">
        <f>IF('Projektpartner 1'!I58=0,"-",'Projektpartner 1'!I58)</f>
        <v>0.15</v>
      </c>
      <c r="I79" s="81">
        <f>IF('Projektpartner 1'!J58=0,"-",'Projektpartner 1'!J58)</f>
        <v>0.25</v>
      </c>
      <c r="J79" s="132">
        <f>IF('Projektpartner 1'!K58=0,"-",'Projektpartner 1'!K58)</f>
        <v>0.25</v>
      </c>
      <c r="K79" s="139"/>
      <c r="L79" s="135"/>
      <c r="M79" s="135"/>
      <c r="N79" s="135"/>
      <c r="O79" s="135"/>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row>
    <row r="80" spans="2:87" s="24" customFormat="1" ht="39.75" customHeight="1" x14ac:dyDescent="0.3">
      <c r="B80" s="84" t="s">
        <v>32</v>
      </c>
      <c r="C80" s="250">
        <f t="shared" si="0"/>
        <v>1</v>
      </c>
      <c r="D80" s="251"/>
      <c r="E80" s="252"/>
      <c r="F80" s="80">
        <f>IF('Projektpartner 2'!G58=0,"-",'Projektpartner 2'!G58)</f>
        <v>0.1</v>
      </c>
      <c r="G80" s="80">
        <f>IF('Projektpartner 2'!H58=0,"-",'Projektpartner 2'!H58)</f>
        <v>0.1</v>
      </c>
      <c r="H80" s="80">
        <f>IF('Projektpartner 2'!I58=0,"-",'Projektpartner 2'!I58)</f>
        <v>0.25</v>
      </c>
      <c r="I80" s="80">
        <f>IF('Projektpartner 2'!J58=0,"-",'Projektpartner 2'!J58)</f>
        <v>0.35</v>
      </c>
      <c r="J80" s="131">
        <f>IF('Projektpartner 2'!K58=0,"-",'Projektpartner 2'!K58)</f>
        <v>0.2</v>
      </c>
      <c r="K80" s="138"/>
      <c r="L80" s="134"/>
      <c r="M80" s="134"/>
      <c r="N80" s="134"/>
      <c r="O80" s="134"/>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row>
    <row r="81" spans="2:87" s="24" customFormat="1" ht="39.75" customHeight="1" x14ac:dyDescent="0.3">
      <c r="B81" s="84" t="s">
        <v>33</v>
      </c>
      <c r="C81" s="250" t="str">
        <f t="shared" si="0"/>
        <v>-</v>
      </c>
      <c r="D81" s="251"/>
      <c r="E81" s="252"/>
      <c r="F81" s="80" t="str">
        <f>IF('Projektpartner 3'!G58=0,"-",'Projektpartner 3'!G58)</f>
        <v>-</v>
      </c>
      <c r="G81" s="80" t="str">
        <f>IF('Projektpartner 3'!H58=0,"-",'Projektpartner 3'!H58)</f>
        <v>-</v>
      </c>
      <c r="H81" s="80" t="str">
        <f>IF('Projektpartner 3'!I58=0,"-",'Projektpartner 3'!I58)</f>
        <v>-</v>
      </c>
      <c r="I81" s="80" t="str">
        <f>IF('Projektpartner 3'!J58=0,"-",'Projektpartner 3'!J58)</f>
        <v>-</v>
      </c>
      <c r="J81" s="131" t="str">
        <f>IF('Projektpartner 3'!K58=0,"-",'Projektpartner 3'!K58)</f>
        <v>-</v>
      </c>
      <c r="K81" s="138"/>
      <c r="L81" s="134"/>
      <c r="M81" s="134"/>
      <c r="N81" s="134"/>
      <c r="O81" s="134"/>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row>
    <row r="82" spans="2:87" s="24" customFormat="1" ht="39.75" customHeight="1" x14ac:dyDescent="0.3">
      <c r="B82" s="84" t="s">
        <v>34</v>
      </c>
      <c r="C82" s="250" t="str">
        <f t="shared" si="0"/>
        <v>-</v>
      </c>
      <c r="D82" s="251"/>
      <c r="E82" s="252"/>
      <c r="F82" s="80" t="str">
        <f>IF('Projektpartner 4'!G58=0,"-",'Projektpartner 4'!G58)</f>
        <v>-</v>
      </c>
      <c r="G82" s="80" t="str">
        <f>IF('Projektpartner 4'!H58=0,"-",'Projektpartner 4'!H58)</f>
        <v>-</v>
      </c>
      <c r="H82" s="80" t="str">
        <f>IF('Projektpartner 4'!I58=0,"-",'Projektpartner 4'!I58)</f>
        <v>-</v>
      </c>
      <c r="I82" s="80" t="str">
        <f>IF('Projektpartner 4'!J58=0,"-",'Projektpartner 4'!J58)</f>
        <v>-</v>
      </c>
      <c r="J82" s="131" t="str">
        <f>IF('Projektpartner 4'!K58=0,"-",'Projektpartner 4'!K58)</f>
        <v>-</v>
      </c>
      <c r="K82" s="138"/>
      <c r="L82" s="134"/>
      <c r="M82" s="134"/>
      <c r="N82" s="134"/>
      <c r="O82" s="134"/>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row>
    <row r="83" spans="2:87" s="24" customFormat="1" ht="39.75" customHeight="1" x14ac:dyDescent="0.3">
      <c r="B83" s="84" t="s">
        <v>35</v>
      </c>
      <c r="C83" s="250" t="str">
        <f t="shared" si="0"/>
        <v>-</v>
      </c>
      <c r="D83" s="251"/>
      <c r="E83" s="252"/>
      <c r="F83" s="80" t="str">
        <f>IF('Projektpartner 5'!G58=0,"-",'Projektpartner 5'!G58)</f>
        <v>-</v>
      </c>
      <c r="G83" s="80" t="str">
        <f>IF('Projektpartner 5'!H58=0,"-",'Projektpartner 5'!H58)</f>
        <v>-</v>
      </c>
      <c r="H83" s="80" t="str">
        <f>IF('Projektpartner 5'!I58=0,"-",'Projektpartner 5'!I58)</f>
        <v>-</v>
      </c>
      <c r="I83" s="80" t="str">
        <f>IF('Projektpartner 5'!J58=0,"-",'Projektpartner 5'!J58)</f>
        <v>-</v>
      </c>
      <c r="J83" s="131" t="str">
        <f>IF('Projektpartner 5'!K58=0,"-",'Projektpartner 5'!K58)</f>
        <v>-</v>
      </c>
      <c r="K83" s="138"/>
      <c r="L83" s="134"/>
      <c r="M83" s="134"/>
      <c r="N83" s="134"/>
      <c r="O83" s="134"/>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row>
    <row r="84" spans="2:87" s="24" customFormat="1" ht="39.75" customHeight="1" x14ac:dyDescent="0.3">
      <c r="B84" s="84" t="s">
        <v>36</v>
      </c>
      <c r="C84" s="250" t="str">
        <f t="shared" si="0"/>
        <v>-</v>
      </c>
      <c r="D84" s="251"/>
      <c r="E84" s="252"/>
      <c r="F84" s="80" t="str">
        <f>IF('Projektpartner 6'!G58=0,"-",'Projektpartner 6'!G58)</f>
        <v>-</v>
      </c>
      <c r="G84" s="80" t="str">
        <f>IF('Projektpartner 6'!H58=0,"-",'Projektpartner 6'!H58)</f>
        <v>-</v>
      </c>
      <c r="H84" s="80" t="str">
        <f>IF('Projektpartner 6'!I58=0,"-",'Projektpartner 6'!I58)</f>
        <v>-</v>
      </c>
      <c r="I84" s="80" t="str">
        <f>IF('Projektpartner 6'!J58=0,"-",'Projektpartner 6'!J58)</f>
        <v>-</v>
      </c>
      <c r="J84" s="131" t="str">
        <f>IF('Projektpartner 6'!K58=0,"-",'Projektpartner 6'!K58)</f>
        <v>-</v>
      </c>
      <c r="K84" s="138"/>
      <c r="L84" s="134"/>
      <c r="M84" s="134"/>
      <c r="N84" s="134"/>
      <c r="O84" s="13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row>
    <row r="85" spans="2:87" s="24" customFormat="1" ht="39.75" customHeight="1" x14ac:dyDescent="0.3">
      <c r="B85" s="84" t="s">
        <v>37</v>
      </c>
      <c r="C85" s="250" t="str">
        <f t="shared" si="0"/>
        <v>-</v>
      </c>
      <c r="D85" s="251"/>
      <c r="E85" s="252"/>
      <c r="F85" s="80" t="str">
        <f>IF('Projektpartner 7'!G58=0,"-",'Projektpartner 7'!G58)</f>
        <v>-</v>
      </c>
      <c r="G85" s="80" t="str">
        <f>IF('Projektpartner 7'!H58=0,"-",'Projektpartner 7'!H58)</f>
        <v>-</v>
      </c>
      <c r="H85" s="80" t="str">
        <f>IF('Projektpartner 7'!I58=0,"-",'Projektpartner 7'!I58)</f>
        <v>-</v>
      </c>
      <c r="I85" s="80" t="str">
        <f>IF('Projektpartner 7'!J58=0,"-",'Projektpartner 7'!J58)</f>
        <v>-</v>
      </c>
      <c r="J85" s="131" t="str">
        <f>IF('Projektpartner 7'!K58=0,"-",'Projektpartner 7'!K58)</f>
        <v>-</v>
      </c>
      <c r="K85" s="138"/>
      <c r="L85" s="134"/>
      <c r="M85" s="134"/>
      <c r="N85" s="134"/>
      <c r="O85" s="134"/>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row>
    <row r="86" spans="2:87" s="24" customFormat="1" ht="39.75" customHeight="1" x14ac:dyDescent="0.3">
      <c r="B86" s="84" t="s">
        <v>38</v>
      </c>
      <c r="C86" s="264" t="str">
        <f t="shared" si="0"/>
        <v>-</v>
      </c>
      <c r="D86" s="265"/>
      <c r="E86" s="266"/>
      <c r="F86" s="80" t="str">
        <f>IF('Projektpartner 8'!G58=0,"-",'Projektpartner 8'!G58)</f>
        <v>-</v>
      </c>
      <c r="G86" s="80" t="str">
        <f>IF('Projektpartner 8'!H58=0,"-",'Projektpartner 8'!H58)</f>
        <v>-</v>
      </c>
      <c r="H86" s="80" t="str">
        <f>IF('Projektpartner 8'!I58=0,"-",'Projektpartner 8'!I58)</f>
        <v>-</v>
      </c>
      <c r="I86" s="80" t="str">
        <f>IF('Projektpartner 8'!J58=0,"-",'Projektpartner 8'!J58)</f>
        <v>-</v>
      </c>
      <c r="J86" s="131" t="str">
        <f>IF('Projektpartner 8'!K58=0,"-",'Projektpartner 8'!K58)</f>
        <v>-</v>
      </c>
      <c r="K86" s="138"/>
      <c r="L86" s="134"/>
      <c r="M86" s="134"/>
      <c r="N86" s="134"/>
      <c r="O86" s="134"/>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row>
    <row r="87" spans="2:87" s="24" customFormat="1" ht="22.5" customHeight="1" x14ac:dyDescent="0.3">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row>
    <row r="88" spans="2:87" s="24" customFormat="1" ht="22.5" customHeight="1" x14ac:dyDescent="0.3">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row>
    <row r="89" spans="2:87" s="24" customFormat="1" x14ac:dyDescent="0.3">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row>
    <row r="90" spans="2:87" s="24" customFormat="1" x14ac:dyDescent="0.3">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row>
    <row r="91" spans="2:87" s="24" customFormat="1" x14ac:dyDescent="0.3">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row>
    <row r="92" spans="2:87" s="24" customFormat="1" x14ac:dyDescent="0.3">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row>
    <row r="93" spans="2:87" s="24" customFormat="1" x14ac:dyDescent="0.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row>
    <row r="94" spans="2:87" s="24" customFormat="1" x14ac:dyDescent="0.3">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row>
    <row r="95" spans="2:87" s="24" customFormat="1" x14ac:dyDescent="0.3">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row>
    <row r="96" spans="2:87" s="24" customFormat="1" x14ac:dyDescent="0.3">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row>
  </sheetData>
  <sheetProtection algorithmName="SHA-512" hashValue="jgnJ90hhxg12nzSVFkmsCMnSiok3eiqSeWVZDBh6PLmD1D37O3Wz1WO7I6kT1pkl0ndaBWfSlktuM1ohCqHekQ==" saltValue="Gz5GAT4+Wm5wynOUq0ZJgA==" spinCount="100000" sheet="1" objects="1" scenarios="1"/>
  <mergeCells count="231">
    <mergeCell ref="B11:E11"/>
    <mergeCell ref="F11:G11"/>
    <mergeCell ref="H11:I11"/>
    <mergeCell ref="L11:M11"/>
    <mergeCell ref="N11:O11"/>
    <mergeCell ref="B2:E2"/>
    <mergeCell ref="F2:O2"/>
    <mergeCell ref="C4:O4"/>
    <mergeCell ref="B8:C9"/>
    <mergeCell ref="D8:G8"/>
    <mergeCell ref="H8:K8"/>
    <mergeCell ref="L8:O8"/>
    <mergeCell ref="D9:G9"/>
    <mergeCell ref="H9:K9"/>
    <mergeCell ref="L9:O9"/>
    <mergeCell ref="C6:O6"/>
    <mergeCell ref="B13:E13"/>
    <mergeCell ref="F13:G13"/>
    <mergeCell ref="H13:I13"/>
    <mergeCell ref="J13:K13"/>
    <mergeCell ref="L13:M13"/>
    <mergeCell ref="N13:O13"/>
    <mergeCell ref="B12:E12"/>
    <mergeCell ref="F12:G12"/>
    <mergeCell ref="H12:I12"/>
    <mergeCell ref="J12:K12"/>
    <mergeCell ref="L12:M12"/>
    <mergeCell ref="N12:O12"/>
    <mergeCell ref="B15:E15"/>
    <mergeCell ref="F15:G15"/>
    <mergeCell ref="H15:I15"/>
    <mergeCell ref="L15:M15"/>
    <mergeCell ref="N15:O15"/>
    <mergeCell ref="B14:E14"/>
    <mergeCell ref="F14:G14"/>
    <mergeCell ref="H14:I14"/>
    <mergeCell ref="J14:K14"/>
    <mergeCell ref="L14:M14"/>
    <mergeCell ref="N14:O14"/>
    <mergeCell ref="J15:K15"/>
    <mergeCell ref="B18:E18"/>
    <mergeCell ref="F18:H18"/>
    <mergeCell ref="I18:K18"/>
    <mergeCell ref="L18:N18"/>
    <mergeCell ref="B19:E19"/>
    <mergeCell ref="F19:H19"/>
    <mergeCell ref="I19:K19"/>
    <mergeCell ref="L19:N19"/>
    <mergeCell ref="B17:E17"/>
    <mergeCell ref="F17:H17"/>
    <mergeCell ref="I17:K17"/>
    <mergeCell ref="L17:N17"/>
    <mergeCell ref="L22:N22"/>
    <mergeCell ref="B24:E25"/>
    <mergeCell ref="F24:M24"/>
    <mergeCell ref="F25:G25"/>
    <mergeCell ref="H25:I25"/>
    <mergeCell ref="J25:K25"/>
    <mergeCell ref="L25:M25"/>
    <mergeCell ref="B20:E20"/>
    <mergeCell ref="F20:H20"/>
    <mergeCell ref="I20:K20"/>
    <mergeCell ref="L20:N20"/>
    <mergeCell ref="B21:E21"/>
    <mergeCell ref="F21:H21"/>
    <mergeCell ref="I21:K21"/>
    <mergeCell ref="L21:N21"/>
    <mergeCell ref="I22:K22"/>
    <mergeCell ref="B22:H22"/>
    <mergeCell ref="D26:E26"/>
    <mergeCell ref="F26:G26"/>
    <mergeCell ref="H26:I26"/>
    <mergeCell ref="J26:K26"/>
    <mergeCell ref="L26:M26"/>
    <mergeCell ref="D27:E27"/>
    <mergeCell ref="F27:G27"/>
    <mergeCell ref="H27:I27"/>
    <mergeCell ref="J27:K27"/>
    <mergeCell ref="L27:M27"/>
    <mergeCell ref="B26:C27"/>
    <mergeCell ref="B28:E28"/>
    <mergeCell ref="F28:G28"/>
    <mergeCell ref="H28:I28"/>
    <mergeCell ref="J28:K28"/>
    <mergeCell ref="L28:M28"/>
    <mergeCell ref="C61:E61"/>
    <mergeCell ref="F61:G61"/>
    <mergeCell ref="H61:I61"/>
    <mergeCell ref="J61:K61"/>
    <mergeCell ref="L61:M61"/>
    <mergeCell ref="B30:O31"/>
    <mergeCell ref="E45:J45"/>
    <mergeCell ref="E52:J52"/>
    <mergeCell ref="K34:O34"/>
    <mergeCell ref="K35:O35"/>
    <mergeCell ref="K36:O36"/>
    <mergeCell ref="K37:O37"/>
    <mergeCell ref="K38:O38"/>
    <mergeCell ref="K39:O39"/>
    <mergeCell ref="K40:O40"/>
    <mergeCell ref="K41:O41"/>
    <mergeCell ref="K45:O45"/>
    <mergeCell ref="K52:O52"/>
    <mergeCell ref="K42:O42"/>
    <mergeCell ref="N61:O61"/>
    <mergeCell ref="C60:E60"/>
    <mergeCell ref="F60:G60"/>
    <mergeCell ref="H60:I60"/>
    <mergeCell ref="J60:K60"/>
    <mergeCell ref="L60:M60"/>
    <mergeCell ref="N60:O60"/>
    <mergeCell ref="C62:E62"/>
    <mergeCell ref="F62:G62"/>
    <mergeCell ref="H62:I62"/>
    <mergeCell ref="J62:K62"/>
    <mergeCell ref="L62:M62"/>
    <mergeCell ref="N62:O62"/>
    <mergeCell ref="K43:O43"/>
    <mergeCell ref="K44:O44"/>
    <mergeCell ref="L53:M53"/>
    <mergeCell ref="N53:O53"/>
    <mergeCell ref="C55:E55"/>
    <mergeCell ref="F55:G55"/>
    <mergeCell ref="H55:I55"/>
    <mergeCell ref="J55:K55"/>
    <mergeCell ref="L55:M55"/>
    <mergeCell ref="N55:O55"/>
    <mergeCell ref="B63:E63"/>
    <mergeCell ref="F63:G63"/>
    <mergeCell ref="H63:I63"/>
    <mergeCell ref="J63:K63"/>
    <mergeCell ref="L63:M63"/>
    <mergeCell ref="N63:O63"/>
    <mergeCell ref="B66:J67"/>
    <mergeCell ref="K66:L67"/>
    <mergeCell ref="M66:O67"/>
    <mergeCell ref="C69:J69"/>
    <mergeCell ref="K69:L69"/>
    <mergeCell ref="M69:O69"/>
    <mergeCell ref="C70:J70"/>
    <mergeCell ref="K70:L70"/>
    <mergeCell ref="M70:O70"/>
    <mergeCell ref="M68:O68"/>
    <mergeCell ref="B64:E64"/>
    <mergeCell ref="F64:G64"/>
    <mergeCell ref="H64:I64"/>
    <mergeCell ref="J64:K64"/>
    <mergeCell ref="L64:M64"/>
    <mergeCell ref="N64:O64"/>
    <mergeCell ref="C84:E84"/>
    <mergeCell ref="C85:E85"/>
    <mergeCell ref="C86:E86"/>
    <mergeCell ref="C77:E77"/>
    <mergeCell ref="C78:E78"/>
    <mergeCell ref="C79:E79"/>
    <mergeCell ref="C80:E80"/>
    <mergeCell ref="C81:E81"/>
    <mergeCell ref="B73:J73"/>
    <mergeCell ref="B75:J76"/>
    <mergeCell ref="E39:J39"/>
    <mergeCell ref="E40:J40"/>
    <mergeCell ref="E41:J41"/>
    <mergeCell ref="B53:E53"/>
    <mergeCell ref="F53:G53"/>
    <mergeCell ref="H53:I53"/>
    <mergeCell ref="J53:K53"/>
    <mergeCell ref="C82:E82"/>
    <mergeCell ref="C83:E83"/>
    <mergeCell ref="K73:L73"/>
    <mergeCell ref="C68:J68"/>
    <mergeCell ref="K68:L68"/>
    <mergeCell ref="C59:E59"/>
    <mergeCell ref="F59:G59"/>
    <mergeCell ref="H59:I59"/>
    <mergeCell ref="J59:K59"/>
    <mergeCell ref="L59:M59"/>
    <mergeCell ref="M73:O73"/>
    <mergeCell ref="C71:J71"/>
    <mergeCell ref="K71:L71"/>
    <mergeCell ref="M71:O71"/>
    <mergeCell ref="C72:J72"/>
    <mergeCell ref="K72:L72"/>
    <mergeCell ref="M72:O72"/>
    <mergeCell ref="N56:O56"/>
    <mergeCell ref="L32:O33"/>
    <mergeCell ref="B32:K33"/>
    <mergeCell ref="B34:D52"/>
    <mergeCell ref="E46:J46"/>
    <mergeCell ref="E47:J47"/>
    <mergeCell ref="E48:J48"/>
    <mergeCell ref="E49:J49"/>
    <mergeCell ref="E50:J50"/>
    <mergeCell ref="E51:J51"/>
    <mergeCell ref="K46:O46"/>
    <mergeCell ref="K47:O47"/>
    <mergeCell ref="K48:O48"/>
    <mergeCell ref="K49:O49"/>
    <mergeCell ref="K50:O50"/>
    <mergeCell ref="K51:O51"/>
    <mergeCell ref="E44:J44"/>
    <mergeCell ref="E43:J43"/>
    <mergeCell ref="E42:J42"/>
    <mergeCell ref="E34:J34"/>
    <mergeCell ref="E35:J35"/>
    <mergeCell ref="E36:J36"/>
    <mergeCell ref="E37:J37"/>
    <mergeCell ref="E38:J38"/>
    <mergeCell ref="N59:O59"/>
    <mergeCell ref="C58:E58"/>
    <mergeCell ref="F58:G58"/>
    <mergeCell ref="H58:I58"/>
    <mergeCell ref="J58:K58"/>
    <mergeCell ref="L58:M58"/>
    <mergeCell ref="N58:O58"/>
    <mergeCell ref="C54:E54"/>
    <mergeCell ref="F54:G54"/>
    <mergeCell ref="H54:I54"/>
    <mergeCell ref="J54:K54"/>
    <mergeCell ref="L54:M54"/>
    <mergeCell ref="N54:O54"/>
    <mergeCell ref="C57:E57"/>
    <mergeCell ref="F57:G57"/>
    <mergeCell ref="H57:I57"/>
    <mergeCell ref="J57:K57"/>
    <mergeCell ref="L57:M57"/>
    <mergeCell ref="N57:O57"/>
    <mergeCell ref="C56:E56"/>
    <mergeCell ref="F56:G56"/>
    <mergeCell ref="H56:I56"/>
    <mergeCell ref="J56:K56"/>
    <mergeCell ref="L56:M56"/>
  </mergeCells>
  <conditionalFormatting sqref="F78:O86">
    <cfRule type="cellIs" dxfId="175" priority="43" operator="equal">
      <formula>0</formula>
    </cfRule>
    <cfRule type="colorScale" priority="44">
      <colorScale>
        <cfvo type="percent" val="0"/>
        <cfvo type="percent" val="100"/>
        <color rgb="FF92D050"/>
        <color rgb="FFFFFF00"/>
      </colorScale>
    </cfRule>
  </conditionalFormatting>
  <conditionalFormatting sqref="I21:K21">
    <cfRule type="cellIs" dxfId="174" priority="7" operator="greaterThan">
      <formula>$N$64</formula>
    </cfRule>
  </conditionalFormatting>
  <conditionalFormatting sqref="I22:K22">
    <cfRule type="cellIs" dxfId="173" priority="4" operator="lessThan">
      <formula>0</formula>
    </cfRule>
    <cfRule type="cellIs" dxfId="172" priority="5" operator="greaterThan">
      <formula>0</formula>
    </cfRule>
    <cfRule type="cellIs" dxfId="171" priority="6" operator="equal">
      <formula>0</formula>
    </cfRule>
  </conditionalFormatting>
  <conditionalFormatting sqref="L21:N22">
    <cfRule type="cellIs" dxfId="170" priority="12" operator="greaterThan">
      <formula>$N$64</formula>
    </cfRule>
  </conditionalFormatting>
  <conditionalFormatting sqref="M73">
    <cfRule type="cellIs" dxfId="169" priority="16" operator="equal">
      <formula>$N$15</formula>
    </cfRule>
    <cfRule type="cellIs" dxfId="168" priority="17" operator="notEqual">
      <formula>$N$15</formula>
    </cfRule>
  </conditionalFormatting>
  <conditionalFormatting sqref="M73:O73">
    <cfRule type="cellIs" dxfId="167" priority="1" operator="lessThan">
      <formula>$J$15</formula>
    </cfRule>
    <cfRule type="cellIs" dxfId="166" priority="2" operator="greaterThan">
      <formula>$J$15</formula>
    </cfRule>
    <cfRule type="cellIs" dxfId="165" priority="3" operator="equal">
      <formula>$J$15</formula>
    </cfRule>
  </conditionalFormatting>
  <conditionalFormatting sqref="N63:O63">
    <cfRule type="cellIs" dxfId="164" priority="11" operator="greaterThan">
      <formula>$N$64</formula>
    </cfRule>
  </conditionalFormatting>
  <dataValidations count="2">
    <dataValidation type="textLength" allowBlank="1" showInputMessage="1" showErrorMessage="1" sqref="E38:J52" xr:uid="{00000000-0002-0000-0200-000000000000}">
      <formula1>0</formula1>
      <formula2>150</formula2>
    </dataValidation>
    <dataValidation type="textLength" allowBlank="1" showInputMessage="1" showErrorMessage="1" sqref="K38:O52" xr:uid="{00000000-0002-0000-0200-000001000000}">
      <formula1>0</formula1>
      <formula2>120</formula2>
    </dataValidation>
  </dataValidations>
  <pageMargins left="0.51181102362204722" right="0.51181102362204722" top="0.82677165354330717" bottom="0.82677165354330717" header="0.31496062992125984" footer="0.31496062992125984"/>
  <pageSetup paperSize="9" scale="67" fitToHeight="2" orientation="portrait" r:id="rId1"/>
  <headerFooter alignWithMargins="0">
    <oddHeader>&amp;L&amp;"Arial Black,Fett"&amp;14 2. Übersicht des Budgets | &amp;K003399Oversigt over budgettet</oddHeader>
    <oddFooter>&amp;L&amp;10&amp;KFF0000Budgetmodel PKP - Version 2, 12.05.2023&amp;R&amp;K000000&amp;A Seite | side  &amp;P/&amp;N</oddFooter>
  </headerFooter>
  <rowBreaks count="3" manualBreakCount="3">
    <brk id="23" max="16383" man="1"/>
    <brk id="52" max="16383" man="1"/>
    <brk id="65" max="16383" man="1"/>
  </rowBreaks>
  <extLst>
    <ext xmlns:x14="http://schemas.microsoft.com/office/spreadsheetml/2009/9/main" uri="{78C0D931-6437-407d-A8EE-F0AAD7539E65}">
      <x14:conditionalFormattings>
        <x14:conditionalFormatting xmlns:xm="http://schemas.microsoft.com/office/excel/2006/main">
          <x14:cfRule type="cellIs" priority="13" operator="between" id="{234C422B-F16F-4E7B-966E-E7D71569722D}">
            <xm:f>Quellen!$M$3</xm:f>
            <xm:f>Quellen!$N$3</xm:f>
            <x14:dxf>
              <fill>
                <patternFill>
                  <bgColor rgb="FFFF0000"/>
                </patternFill>
              </fill>
            </x14:dxf>
          </x14:cfRule>
          <xm:sqref>C78:E86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CBCBC"/>
  </sheetPr>
  <dimension ref="A1:LW75"/>
  <sheetViews>
    <sheetView showGridLines="0" showWhiteSpace="0" topLeftCell="F5" zoomScale="82" zoomScaleNormal="82" zoomScaleSheetLayoutView="80" zoomScalePageLayoutView="102" workbookViewId="0">
      <selection activeCell="K12" sqref="K12:M12"/>
    </sheetView>
  </sheetViews>
  <sheetFormatPr baseColWidth="10" defaultColWidth="2.77734375" defaultRowHeight="14.4" x14ac:dyDescent="0.3"/>
  <cols>
    <col min="1" max="1" width="4.77734375" style="34" customWidth="1"/>
    <col min="2" max="3" width="15.77734375" style="34" customWidth="1"/>
    <col min="4" max="4" width="9.21875" style="34" customWidth="1"/>
    <col min="5" max="11" width="15.77734375" style="34" customWidth="1"/>
    <col min="12" max="12" width="16.44140625" style="34" customWidth="1"/>
    <col min="13" max="15" width="15.77734375" style="34" customWidth="1"/>
    <col min="16" max="16" width="15.44140625" style="34" customWidth="1"/>
    <col min="17" max="17" width="21.77734375" style="34" customWidth="1"/>
    <col min="18" max="16384" width="2.77734375" style="34"/>
  </cols>
  <sheetData>
    <row r="1" spans="2:335" ht="33.9" customHeight="1" x14ac:dyDescent="0.3">
      <c r="B1" s="532" t="s">
        <v>119</v>
      </c>
      <c r="C1" s="533"/>
      <c r="D1" s="533"/>
      <c r="E1" s="533"/>
      <c r="F1" s="533"/>
      <c r="G1" s="533"/>
      <c r="H1" s="533"/>
      <c r="I1" s="534"/>
      <c r="K1" s="503" t="s">
        <v>106</v>
      </c>
      <c r="L1" s="506" t="s">
        <v>214</v>
      </c>
      <c r="M1" s="507"/>
      <c r="N1" s="507"/>
      <c r="O1" s="507"/>
      <c r="P1" s="507"/>
      <c r="Q1" s="508"/>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row>
    <row r="2" spans="2:335" s="35" customFormat="1" ht="52.5" customHeight="1" x14ac:dyDescent="0.3">
      <c r="B2" s="543" t="s">
        <v>52</v>
      </c>
      <c r="C2" s="544"/>
      <c r="D2" s="547" t="str">
        <f>IF('Angaben-Oplysninger'!E5="","",'Angaben-Oplysninger'!E5)</f>
        <v>Myre DK-DE</v>
      </c>
      <c r="E2" s="547"/>
      <c r="F2" s="544" t="s">
        <v>53</v>
      </c>
      <c r="G2" s="544"/>
      <c r="H2" s="548">
        <f>K45</f>
        <v>0.6499999999999998</v>
      </c>
      <c r="I2" s="549"/>
      <c r="K2" s="504"/>
      <c r="L2" s="509"/>
      <c r="M2" s="510"/>
      <c r="N2" s="510"/>
      <c r="O2" s="510"/>
      <c r="P2" s="510"/>
      <c r="Q2" s="511"/>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row>
    <row r="3" spans="2:335" s="35" customFormat="1" ht="52.5" customHeight="1" x14ac:dyDescent="0.3">
      <c r="B3" s="543" t="s">
        <v>54</v>
      </c>
      <c r="C3" s="544"/>
      <c r="D3" s="547" t="str">
        <f>IF('Angaben-Oplysninger'!F13="","",'Angaben-Oplysninger'!F13)</f>
        <v>DK</v>
      </c>
      <c r="E3" s="547"/>
      <c r="F3" s="544" t="s">
        <v>55</v>
      </c>
      <c r="G3" s="544"/>
      <c r="H3" s="551">
        <f>E44</f>
        <v>56923.076923076937</v>
      </c>
      <c r="I3" s="552"/>
      <c r="K3" s="504"/>
      <c r="L3" s="509"/>
      <c r="M3" s="510"/>
      <c r="N3" s="510"/>
      <c r="O3" s="510"/>
      <c r="P3" s="510"/>
      <c r="Q3" s="511"/>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row>
    <row r="4" spans="2:335" s="35" customFormat="1" ht="52.5" customHeight="1" x14ac:dyDescent="0.3">
      <c r="B4" s="543" t="s">
        <v>74</v>
      </c>
      <c r="C4" s="544"/>
      <c r="D4" s="547" t="str">
        <f>IF('Angaben-Oplysninger'!D13="","",'Angaben-Oplysninger'!D13)</f>
        <v>Svendborg Erhvervsskole og -gymnasier</v>
      </c>
      <c r="E4" s="547"/>
      <c r="F4" s="544" t="s">
        <v>56</v>
      </c>
      <c r="G4" s="544"/>
      <c r="H4" s="541">
        <f>I45</f>
        <v>37000</v>
      </c>
      <c r="I4" s="542"/>
      <c r="K4" s="504"/>
      <c r="L4" s="509"/>
      <c r="M4" s="510"/>
      <c r="N4" s="510"/>
      <c r="O4" s="510"/>
      <c r="P4" s="510"/>
      <c r="Q4" s="511"/>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row>
    <row r="5" spans="2:335" s="35" customFormat="1" ht="52.5" customHeight="1" thickBot="1" x14ac:dyDescent="0.35">
      <c r="B5" s="545" t="s">
        <v>75</v>
      </c>
      <c r="C5" s="546"/>
      <c r="D5" s="550" t="str">
        <f>'Angaben-Oplysninger'!C13</f>
        <v>Leadpartner</v>
      </c>
      <c r="E5" s="550"/>
      <c r="F5" s="546" t="s">
        <v>234</v>
      </c>
      <c r="G5" s="546"/>
      <c r="H5" s="541">
        <f>IF(H2="-","-",H3*(100%-H2))</f>
        <v>19923.07692307694</v>
      </c>
      <c r="I5" s="542"/>
      <c r="K5" s="504"/>
      <c r="L5" s="509"/>
      <c r="M5" s="510"/>
      <c r="N5" s="510"/>
      <c r="O5" s="510"/>
      <c r="P5" s="510"/>
      <c r="Q5" s="511"/>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row>
    <row r="6" spans="2:335" s="35" customFormat="1" ht="49.5" customHeight="1" thickBot="1" x14ac:dyDescent="0.35">
      <c r="K6" s="505"/>
      <c r="L6" s="512"/>
      <c r="M6" s="513"/>
      <c r="N6" s="513"/>
      <c r="O6" s="513"/>
      <c r="P6" s="513"/>
      <c r="Q6" s="514"/>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row>
    <row r="7" spans="2:335" s="35" customFormat="1" ht="19.649999999999999" customHeight="1" thickBot="1" x14ac:dyDescent="0.35">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row>
    <row r="8" spans="2:335" s="35" customFormat="1" ht="37.65" customHeight="1" thickBot="1" x14ac:dyDescent="0.35">
      <c r="B8" s="535" t="s">
        <v>261</v>
      </c>
      <c r="C8" s="536"/>
      <c r="D8" s="536"/>
      <c r="E8" s="619" t="s">
        <v>231</v>
      </c>
      <c r="F8" s="620"/>
      <c r="G8" s="620"/>
      <c r="H8" s="620"/>
      <c r="I8" s="620"/>
      <c r="J8" s="620"/>
      <c r="K8" s="620"/>
      <c r="L8" s="620"/>
      <c r="M8" s="621"/>
      <c r="N8" s="52"/>
      <c r="O8" s="52"/>
      <c r="P8" s="52"/>
      <c r="Q8" s="52"/>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row>
    <row r="9" spans="2:335" s="35" customFormat="1" ht="66.75" customHeight="1" x14ac:dyDescent="0.3">
      <c r="B9" s="537"/>
      <c r="C9" s="538"/>
      <c r="D9" s="538"/>
      <c r="E9" s="140" t="s">
        <v>70</v>
      </c>
      <c r="F9" s="431" t="s">
        <v>185</v>
      </c>
      <c r="G9" s="432"/>
      <c r="H9" s="141" t="s">
        <v>110</v>
      </c>
      <c r="I9" s="141" t="s">
        <v>48</v>
      </c>
      <c r="J9" s="141" t="s">
        <v>203</v>
      </c>
      <c r="K9" s="615" t="s">
        <v>184</v>
      </c>
      <c r="L9" s="615"/>
      <c r="M9" s="616"/>
      <c r="N9" s="111"/>
      <c r="O9" s="111"/>
      <c r="P9" s="52"/>
      <c r="Q9" s="52"/>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row>
    <row r="10" spans="2:335" s="35" customFormat="1" ht="149.4" customHeight="1" x14ac:dyDescent="0.3">
      <c r="B10" s="537"/>
      <c r="C10" s="538"/>
      <c r="D10" s="538"/>
      <c r="E10" s="37" t="s">
        <v>187</v>
      </c>
      <c r="F10" s="433" t="s">
        <v>293</v>
      </c>
      <c r="G10" s="434"/>
      <c r="H10" s="108">
        <f>IF($D$3="DE",62,IF($D$3="DK",68,0))</f>
        <v>68</v>
      </c>
      <c r="I10" s="3">
        <v>8.7209302325581398E-2</v>
      </c>
      <c r="J10" s="108">
        <f>$H10*I10*1720</f>
        <v>10200</v>
      </c>
      <c r="K10" s="611" t="s">
        <v>301</v>
      </c>
      <c r="L10" s="611"/>
      <c r="M10" s="612"/>
      <c r="N10" s="112"/>
      <c r="O10" s="112"/>
      <c r="P10" s="112"/>
      <c r="Q10" s="112"/>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row>
    <row r="11" spans="2:335" s="35" customFormat="1" ht="149.4" customHeight="1" x14ac:dyDescent="0.3">
      <c r="B11" s="537"/>
      <c r="C11" s="538"/>
      <c r="D11" s="538"/>
      <c r="E11" s="37" t="s">
        <v>50</v>
      </c>
      <c r="F11" s="433" t="s">
        <v>302</v>
      </c>
      <c r="G11" s="434"/>
      <c r="H11" s="108">
        <f>IF($D$3="DE",46,IF($D$3="DK",51,0))</f>
        <v>51</v>
      </c>
      <c r="I11" s="3">
        <v>0.3246618862213938</v>
      </c>
      <c r="J11" s="108">
        <f>$H11*I11*1720</f>
        <v>28479.340659340665</v>
      </c>
      <c r="K11" s="611" t="s">
        <v>303</v>
      </c>
      <c r="L11" s="611"/>
      <c r="M11" s="612"/>
      <c r="N11" s="112"/>
      <c r="O11" s="112"/>
      <c r="P11" s="112"/>
      <c r="Q11" s="112"/>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row>
    <row r="12" spans="2:335" s="35" customFormat="1" ht="149.4" customHeight="1" thickBot="1" x14ac:dyDescent="0.35">
      <c r="B12" s="537"/>
      <c r="C12" s="538"/>
      <c r="D12" s="538"/>
      <c r="E12" s="142" t="s">
        <v>51</v>
      </c>
      <c r="F12" s="435" t="s">
        <v>295</v>
      </c>
      <c r="G12" s="436"/>
      <c r="H12" s="119">
        <f>IF($D$3="DE",31,IF($D$3="DK",33,0))</f>
        <v>33</v>
      </c>
      <c r="I12" s="120">
        <v>3.4883720930232558E-2</v>
      </c>
      <c r="J12" s="119">
        <f>$H12*I12*1720</f>
        <v>1980</v>
      </c>
      <c r="K12" s="613" t="s">
        <v>305</v>
      </c>
      <c r="L12" s="613"/>
      <c r="M12" s="614"/>
      <c r="N12" s="112"/>
      <c r="O12" s="112"/>
      <c r="P12" s="112"/>
      <c r="Q12" s="1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row>
    <row r="13" spans="2:335" s="35" customFormat="1" ht="33" customHeight="1" thickBot="1" x14ac:dyDescent="0.35">
      <c r="B13" s="539"/>
      <c r="C13" s="540"/>
      <c r="D13" s="540"/>
      <c r="E13" s="437" t="s">
        <v>9</v>
      </c>
      <c r="F13" s="438"/>
      <c r="G13" s="438"/>
      <c r="H13" s="439"/>
      <c r="I13" s="609">
        <f>SUM(J10:J12)</f>
        <v>40659.340659340669</v>
      </c>
      <c r="J13" s="610"/>
      <c r="K13" s="617"/>
      <c r="L13" s="617"/>
      <c r="M13" s="618"/>
      <c r="N13" s="112"/>
      <c r="O13" s="112"/>
      <c r="P13" s="112"/>
      <c r="Q13" s="112"/>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row>
    <row r="14" spans="2:335" customFormat="1" ht="15.9" customHeight="1" thickBot="1" x14ac:dyDescent="0.35"/>
    <row r="15" spans="2:335" s="35" customFormat="1" ht="39" customHeight="1" thickBot="1" x14ac:dyDescent="0.35">
      <c r="B15" s="466" t="s">
        <v>236</v>
      </c>
      <c r="C15" s="561"/>
      <c r="D15" s="562"/>
      <c r="E15" s="426" t="s">
        <v>216</v>
      </c>
      <c r="F15" s="427"/>
      <c r="G15" s="427"/>
      <c r="H15" s="427"/>
      <c r="I15" s="427"/>
      <c r="J15" s="427"/>
      <c r="K15" s="427"/>
      <c r="L15" s="427"/>
      <c r="M15" s="428"/>
      <c r="N15" s="44"/>
      <c r="O15" s="45"/>
      <c r="P15" s="45"/>
      <c r="Q15" s="4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row>
    <row r="16" spans="2:335" s="35" customFormat="1" ht="60.75" customHeight="1" x14ac:dyDescent="0.3">
      <c r="B16" s="563"/>
      <c r="C16" s="564"/>
      <c r="D16" s="565"/>
      <c r="E16" s="143" t="s">
        <v>70</v>
      </c>
      <c r="F16" s="517" t="s">
        <v>185</v>
      </c>
      <c r="G16" s="517"/>
      <c r="H16" s="154" t="s">
        <v>110</v>
      </c>
      <c r="I16" s="154" t="s">
        <v>48</v>
      </c>
      <c r="J16" s="154" t="s">
        <v>173</v>
      </c>
      <c r="K16" s="622" t="s">
        <v>184</v>
      </c>
      <c r="L16" s="622"/>
      <c r="M16" s="623"/>
      <c r="N16" s="44"/>
      <c r="O16" s="45"/>
      <c r="P16" s="45"/>
      <c r="Q16" s="45"/>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row>
    <row r="17" spans="2:335" s="35" customFormat="1" ht="102.75" customHeight="1" x14ac:dyDescent="0.3">
      <c r="B17" s="563"/>
      <c r="C17" s="564"/>
      <c r="D17" s="565"/>
      <c r="E17" s="37" t="s">
        <v>49</v>
      </c>
      <c r="F17" s="496"/>
      <c r="G17" s="496"/>
      <c r="H17" s="108">
        <f>IF($D$3="DE",62,IF($D$3="DK",68,0))</f>
        <v>68</v>
      </c>
      <c r="I17" s="3">
        <v>0</v>
      </c>
      <c r="J17" s="108">
        <f>$H17*I17*287</f>
        <v>0</v>
      </c>
      <c r="K17" s="590"/>
      <c r="L17" s="591"/>
      <c r="M17" s="592"/>
      <c r="N17" s="44"/>
      <c r="O17" s="45"/>
      <c r="P17" s="45"/>
      <c r="Q17" s="45"/>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row>
    <row r="18" spans="2:335" s="35" customFormat="1" ht="102.75" customHeight="1" x14ac:dyDescent="0.3">
      <c r="B18" s="566"/>
      <c r="C18" s="567"/>
      <c r="D18" s="568"/>
      <c r="E18" s="37" t="s">
        <v>50</v>
      </c>
      <c r="F18" s="496"/>
      <c r="G18" s="496"/>
      <c r="H18" s="108">
        <f>IF($D$3="DE",46,IF($D$3="DK",51,0))</f>
        <v>51</v>
      </c>
      <c r="I18" s="3">
        <v>0</v>
      </c>
      <c r="J18" s="108">
        <f>$H18*I18*287</f>
        <v>0</v>
      </c>
      <c r="K18" s="590"/>
      <c r="L18" s="591"/>
      <c r="M18" s="592"/>
      <c r="N18" s="44"/>
      <c r="O18" s="45"/>
      <c r="P18" s="45"/>
      <c r="Q18" s="45"/>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row>
    <row r="19" spans="2:335" s="35" customFormat="1" ht="102.75" customHeight="1" thickBot="1" x14ac:dyDescent="0.35">
      <c r="B19" s="566"/>
      <c r="C19" s="567"/>
      <c r="D19" s="568"/>
      <c r="E19" s="38" t="s">
        <v>51</v>
      </c>
      <c r="F19" s="496"/>
      <c r="G19" s="496"/>
      <c r="H19" s="109">
        <f>IF($D$3="DE",31,IF($D$3="DK",33,0))</f>
        <v>33</v>
      </c>
      <c r="I19" s="4">
        <v>0</v>
      </c>
      <c r="J19" s="109">
        <f>$H19*I19*287</f>
        <v>0</v>
      </c>
      <c r="K19" s="590"/>
      <c r="L19" s="591"/>
      <c r="M19" s="592"/>
      <c r="N19" s="44"/>
      <c r="O19" s="45"/>
      <c r="P19" s="45"/>
      <c r="Q19" s="45"/>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row>
    <row r="20" spans="2:335" s="35" customFormat="1" ht="34.5" customHeight="1" thickBot="1" x14ac:dyDescent="0.35">
      <c r="B20" s="569"/>
      <c r="C20" s="570"/>
      <c r="D20" s="571"/>
      <c r="E20" s="606" t="s">
        <v>9</v>
      </c>
      <c r="F20" s="607"/>
      <c r="G20" s="607"/>
      <c r="H20" s="608"/>
      <c r="I20" s="609">
        <f>SUM(J17:J19)</f>
        <v>0</v>
      </c>
      <c r="J20" s="610"/>
      <c r="K20" s="593"/>
      <c r="L20" s="594"/>
      <c r="M20" s="595"/>
      <c r="N20" s="44"/>
      <c r="O20" s="45"/>
      <c r="P20" s="45"/>
      <c r="Q20" s="45"/>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row>
    <row r="21" spans="2:335" customFormat="1" ht="34.5" customHeight="1" thickBot="1" x14ac:dyDescent="0.35"/>
    <row r="22" spans="2:335" s="35" customFormat="1" ht="37.65" customHeight="1" thickBot="1" x14ac:dyDescent="0.35">
      <c r="B22" s="555" t="s">
        <v>209</v>
      </c>
      <c r="C22" s="556"/>
      <c r="D22" s="556"/>
      <c r="E22" s="426" t="s">
        <v>111</v>
      </c>
      <c r="F22" s="427"/>
      <c r="G22" s="427"/>
      <c r="H22" s="427"/>
      <c r="I22" s="428"/>
      <c r="J22" s="52"/>
      <c r="K22" s="52"/>
      <c r="L22"/>
      <c r="M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row>
    <row r="23" spans="2:335" s="35" customFormat="1" ht="55.65" customHeight="1" x14ac:dyDescent="0.3">
      <c r="B23" s="600"/>
      <c r="C23" s="601"/>
      <c r="D23" s="601"/>
      <c r="E23" s="604"/>
      <c r="F23" s="605"/>
      <c r="G23" s="144" t="s">
        <v>204</v>
      </c>
      <c r="H23" s="154" t="s">
        <v>173</v>
      </c>
      <c r="I23" s="160" t="s">
        <v>9</v>
      </c>
      <c r="L23"/>
      <c r="M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row>
    <row r="24" spans="2:335" s="35" customFormat="1" ht="30.75" customHeight="1" thickBot="1" x14ac:dyDescent="0.35">
      <c r="B24" s="600"/>
      <c r="C24" s="601"/>
      <c r="D24" s="601"/>
      <c r="E24" s="596" t="s">
        <v>112</v>
      </c>
      <c r="F24" s="597"/>
      <c r="G24" s="47">
        <f>I13</f>
        <v>40659.340659340669</v>
      </c>
      <c r="H24" s="47">
        <f>I20</f>
        <v>0</v>
      </c>
      <c r="I24" s="48">
        <f>SUM(G24:H24)</f>
        <v>40659.340659340669</v>
      </c>
      <c r="L24"/>
      <c r="M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row>
    <row r="25" spans="2:335" s="35" customFormat="1" ht="28.5" customHeight="1" thickBot="1" x14ac:dyDescent="0.35">
      <c r="B25" s="602"/>
      <c r="C25" s="603"/>
      <c r="D25" s="603"/>
      <c r="E25" s="598" t="s">
        <v>9</v>
      </c>
      <c r="F25" s="599"/>
      <c r="G25" s="50">
        <f>G24*0.4</f>
        <v>16263.736263736268</v>
      </c>
      <c r="H25" s="50">
        <f>H24*0.4</f>
        <v>0</v>
      </c>
      <c r="I25" s="51">
        <f>SUM(G25:H25)</f>
        <v>16263.736263736268</v>
      </c>
      <c r="L25"/>
      <c r="M25"/>
      <c r="N25" s="52"/>
      <c r="Q25" s="43"/>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row>
    <row r="26" spans="2:335" s="35" customFormat="1" ht="28.5" customHeight="1" thickBot="1" x14ac:dyDescent="0.35">
      <c r="B26"/>
      <c r="C26"/>
      <c r="D26"/>
      <c r="E26"/>
      <c r="F26"/>
      <c r="G26"/>
      <c r="H26"/>
      <c r="I26"/>
      <c r="J26"/>
      <c r="K26"/>
      <c r="L26"/>
      <c r="M26"/>
      <c r="Q26" s="43"/>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row>
    <row r="27" spans="2:335" s="35" customFormat="1" ht="38.25" customHeight="1" x14ac:dyDescent="0.3">
      <c r="B27" s="466" t="s">
        <v>198</v>
      </c>
      <c r="C27" s="561"/>
      <c r="D27" s="572"/>
      <c r="E27" s="351" t="s">
        <v>76</v>
      </c>
      <c r="F27" s="457"/>
      <c r="G27" s="457"/>
      <c r="H27" s="352"/>
      <c r="I27" s="429" t="s">
        <v>111</v>
      </c>
      <c r="J27" s="377"/>
      <c r="K27" s="430"/>
      <c r="L27" s="52"/>
      <c r="M27" s="52"/>
      <c r="N27" s="42"/>
      <c r="O27" s="53"/>
      <c r="P27" s="53"/>
      <c r="Q27" s="53"/>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row>
    <row r="28" spans="2:335" s="35" customFormat="1" ht="47.25" customHeight="1" thickBot="1" x14ac:dyDescent="0.35">
      <c r="B28" s="563"/>
      <c r="C28" s="564"/>
      <c r="D28" s="573"/>
      <c r="E28" s="575"/>
      <c r="F28" s="576"/>
      <c r="G28" s="576"/>
      <c r="H28" s="577"/>
      <c r="I28" s="150" t="s">
        <v>204</v>
      </c>
      <c r="J28" s="148" t="s">
        <v>175</v>
      </c>
      <c r="K28" s="160" t="s">
        <v>9</v>
      </c>
      <c r="L28" s="111"/>
      <c r="M28" s="111"/>
      <c r="N28" s="54"/>
      <c r="O28" s="53"/>
      <c r="P28" s="53"/>
      <c r="Q28" s="53"/>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row>
    <row r="29" spans="2:335" s="35" customFormat="1" ht="29.25" customHeight="1" x14ac:dyDescent="0.3">
      <c r="B29" s="563"/>
      <c r="C29" s="564"/>
      <c r="D29" s="573"/>
      <c r="E29" s="578"/>
      <c r="F29" s="579"/>
      <c r="G29" s="579"/>
      <c r="H29" s="580"/>
      <c r="I29" s="72"/>
      <c r="J29" s="76"/>
      <c r="K29" s="145">
        <f>I29</f>
        <v>0</v>
      </c>
      <c r="M29" s="115"/>
      <c r="N29" s="55"/>
      <c r="O29" s="53"/>
      <c r="P29" s="53"/>
      <c r="Q29" s="53"/>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row>
    <row r="30" spans="2:335" s="35" customFormat="1" ht="27.75" customHeight="1" x14ac:dyDescent="0.3">
      <c r="B30" s="563"/>
      <c r="C30" s="564"/>
      <c r="D30" s="573"/>
      <c r="E30" s="581"/>
      <c r="F30" s="582"/>
      <c r="G30" s="582"/>
      <c r="H30" s="583"/>
      <c r="I30" s="72"/>
      <c r="J30" s="76"/>
      <c r="K30" s="145">
        <f>I30</f>
        <v>0</v>
      </c>
      <c r="M30" s="115"/>
      <c r="N30" s="55"/>
      <c r="O30" s="53"/>
      <c r="P30" s="53"/>
      <c r="Q30" s="53"/>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row>
    <row r="31" spans="2:335" s="35" customFormat="1" ht="26.25" customHeight="1" thickBot="1" x14ac:dyDescent="0.35">
      <c r="B31" s="563"/>
      <c r="C31" s="564"/>
      <c r="D31" s="573"/>
      <c r="E31" s="584"/>
      <c r="F31" s="585"/>
      <c r="G31" s="585"/>
      <c r="H31" s="586"/>
      <c r="I31" s="151"/>
      <c r="J31" s="152"/>
      <c r="K31" s="153">
        <f>I31</f>
        <v>0</v>
      </c>
      <c r="M31" s="115"/>
      <c r="N31" s="55"/>
      <c r="O31" s="53"/>
      <c r="P31" s="53"/>
      <c r="Q31" s="53"/>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row>
    <row r="32" spans="2:335" s="35" customFormat="1" ht="30.75" customHeight="1" thickBot="1" x14ac:dyDescent="0.35">
      <c r="B32" s="569"/>
      <c r="C32" s="570"/>
      <c r="D32" s="574"/>
      <c r="E32" s="587" t="s">
        <v>40</v>
      </c>
      <c r="F32" s="588"/>
      <c r="G32" s="588"/>
      <c r="H32" s="589"/>
      <c r="I32" s="74">
        <f>SUM(I29:I31)</f>
        <v>0</v>
      </c>
      <c r="J32" s="75"/>
      <c r="K32" s="147">
        <f>SUM(K29:K31)</f>
        <v>0</v>
      </c>
      <c r="M32" s="116"/>
      <c r="N32" s="56"/>
      <c r="O32" s="53"/>
      <c r="P32" s="53"/>
      <c r="Q32" s="53"/>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row>
    <row r="33" spans="1:335" s="35" customFormat="1" ht="31.5" customHeight="1" thickBot="1" x14ac:dyDescent="0.35">
      <c r="A33"/>
      <c r="B33"/>
      <c r="C33"/>
      <c r="D33"/>
      <c r="E33"/>
      <c r="F33"/>
      <c r="G33"/>
      <c r="H33"/>
      <c r="I33"/>
      <c r="J33"/>
      <c r="K33"/>
      <c r="L33"/>
      <c r="M33"/>
      <c r="N33"/>
      <c r="O33"/>
      <c r="P33"/>
      <c r="Q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row>
    <row r="34" spans="1:335" s="35" customFormat="1" ht="33" customHeight="1" thickBot="1" x14ac:dyDescent="0.35">
      <c r="A34"/>
      <c r="B34" s="555" t="s">
        <v>66</v>
      </c>
      <c r="C34" s="556"/>
      <c r="D34" s="556"/>
      <c r="E34" s="557"/>
      <c r="F34" s="426" t="s">
        <v>205</v>
      </c>
      <c r="G34" s="427"/>
      <c r="H34" s="428"/>
      <c r="I34" s="52"/>
      <c r="J34" s="52"/>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row>
    <row r="35" spans="1:335" s="35" customFormat="1" ht="57" customHeight="1" x14ac:dyDescent="0.3">
      <c r="A35"/>
      <c r="B35" s="558"/>
      <c r="C35" s="559"/>
      <c r="D35" s="559"/>
      <c r="E35" s="560"/>
      <c r="F35" s="143" t="s">
        <v>204</v>
      </c>
      <c r="G35" s="154" t="s">
        <v>173</v>
      </c>
      <c r="H35" s="160" t="s">
        <v>57</v>
      </c>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row>
    <row r="36" spans="1:335" s="35" customFormat="1" ht="44.25" customHeight="1" x14ac:dyDescent="0.3">
      <c r="A36"/>
      <c r="B36" s="463" t="s">
        <v>215</v>
      </c>
      <c r="C36" s="464"/>
      <c r="D36" s="464"/>
      <c r="E36" s="465"/>
      <c r="F36" s="93">
        <f>I13</f>
        <v>40659.340659340669</v>
      </c>
      <c r="G36" s="94">
        <f>I20</f>
        <v>0</v>
      </c>
      <c r="H36" s="95">
        <f>SUM(F36:G36)</f>
        <v>40659.340659340669</v>
      </c>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row>
    <row r="37" spans="1:335" s="35" customFormat="1" ht="64.5" customHeight="1" thickBot="1" x14ac:dyDescent="0.35">
      <c r="A37"/>
      <c r="B37" s="520" t="s">
        <v>207</v>
      </c>
      <c r="C37" s="521"/>
      <c r="D37" s="521"/>
      <c r="E37" s="522"/>
      <c r="F37" s="96">
        <f>G25</f>
        <v>16263.736263736268</v>
      </c>
      <c r="G37" s="97">
        <f>H25</f>
        <v>0</v>
      </c>
      <c r="H37" s="98">
        <f>SUM(F37:G37)</f>
        <v>16263.736263736268</v>
      </c>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row>
    <row r="38" spans="1:335" s="35" customFormat="1" ht="30.75" hidden="1" customHeight="1" thickBot="1" x14ac:dyDescent="0.35">
      <c r="A38"/>
      <c r="B38" s="523" t="s">
        <v>154</v>
      </c>
      <c r="C38" s="524"/>
      <c r="D38" s="524"/>
      <c r="E38" s="525"/>
      <c r="F38" s="99">
        <f>SUM(F36:F37)</f>
        <v>56923.076923076937</v>
      </c>
      <c r="G38" s="101">
        <f>SUM(G36:G37)</f>
        <v>0</v>
      </c>
      <c r="H38" s="102">
        <f>SUM(F38:G38)</f>
        <v>56923.076923076937</v>
      </c>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row>
    <row r="39" spans="1:335" s="35" customFormat="1" ht="30.75" hidden="1" customHeight="1" thickBot="1" x14ac:dyDescent="0.35">
      <c r="A39"/>
      <c r="B39" s="526" t="s">
        <v>59</v>
      </c>
      <c r="C39" s="527"/>
      <c r="D39" s="527"/>
      <c r="E39" s="528"/>
      <c r="F39" s="157">
        <f>I32</f>
        <v>0</v>
      </c>
      <c r="G39" s="104"/>
      <c r="H39" s="158">
        <f>F39</f>
        <v>0</v>
      </c>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row>
    <row r="40" spans="1:335" s="35" customFormat="1" ht="30.75" customHeight="1" thickBot="1" x14ac:dyDescent="0.35">
      <c r="A40"/>
      <c r="B40" s="529" t="s">
        <v>9</v>
      </c>
      <c r="C40" s="530"/>
      <c r="D40" s="530"/>
      <c r="E40" s="531"/>
      <c r="F40" s="99">
        <f>SUM(F36:F37)</f>
        <v>56923.076923076937</v>
      </c>
      <c r="G40" s="100">
        <f>SUM(G36:G37)</f>
        <v>0</v>
      </c>
      <c r="H40" s="102">
        <f>SUM(H36:H37)</f>
        <v>56923.076923076937</v>
      </c>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row>
    <row r="41" spans="1:335" s="35" customFormat="1" x14ac:dyDescent="0.3">
      <c r="A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row>
    <row r="42" spans="1:335" ht="15" thickBot="1" x14ac:dyDescent="0.35">
      <c r="A42"/>
      <c r="B42"/>
      <c r="C42"/>
      <c r="D42"/>
      <c r="E42"/>
      <c r="F42"/>
      <c r="G42"/>
      <c r="H42"/>
      <c r="I42"/>
      <c r="J42"/>
      <c r="K42"/>
      <c r="L42"/>
      <c r="M42"/>
      <c r="N42"/>
      <c r="O42"/>
      <c r="P42"/>
      <c r="Q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row>
    <row r="43" spans="1:335" ht="33.9" customHeight="1" x14ac:dyDescent="0.3">
      <c r="A43"/>
      <c r="B43" s="483" t="s">
        <v>248</v>
      </c>
      <c r="C43" s="484"/>
      <c r="D43" s="485"/>
      <c r="E43" s="455" t="s">
        <v>63</v>
      </c>
      <c r="F43" s="456"/>
      <c r="G43" s="457" t="s">
        <v>249</v>
      </c>
      <c r="H43" s="457"/>
      <c r="I43" s="457"/>
      <c r="J43" s="457"/>
      <c r="K43" s="457"/>
      <c r="L43" s="457"/>
      <c r="M43" s="456" t="s">
        <v>62</v>
      </c>
      <c r="N43" s="456"/>
      <c r="O43" s="457" t="s">
        <v>64</v>
      </c>
      <c r="P43" s="457"/>
      <c r="Q43" s="70" t="s">
        <v>65</v>
      </c>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row>
    <row r="44" spans="1:335" s="58" customFormat="1" ht="33" customHeight="1" x14ac:dyDescent="0.3">
      <c r="A44" s="57"/>
      <c r="B44" s="486"/>
      <c r="C44" s="487"/>
      <c r="D44" s="488"/>
      <c r="E44" s="499">
        <f>H40</f>
        <v>56923.076923076937</v>
      </c>
      <c r="F44" s="442"/>
      <c r="G44" s="553" t="s">
        <v>79</v>
      </c>
      <c r="H44" s="553"/>
      <c r="I44" s="497">
        <f>H40*K44</f>
        <v>37000.000000000007</v>
      </c>
      <c r="J44" s="497"/>
      <c r="K44" s="481">
        <v>0.65</v>
      </c>
      <c r="L44" s="481"/>
      <c r="M44" s="69">
        <f>E44*(100%-K44)</f>
        <v>19923.076923076926</v>
      </c>
      <c r="N44" s="91">
        <f>IF(I45=0,"-",M44/E44)</f>
        <v>0.35</v>
      </c>
      <c r="O44" s="442">
        <f>M45+I45</f>
        <v>56923.0769230769</v>
      </c>
      <c r="P44" s="442"/>
      <c r="Q44" s="453">
        <f>ROUND((O44-E44),2)</f>
        <v>0</v>
      </c>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row>
    <row r="45" spans="1:335" s="58" customFormat="1" ht="33" customHeight="1" thickBot="1" x14ac:dyDescent="0.35">
      <c r="A45" s="57"/>
      <c r="B45" s="489"/>
      <c r="C45" s="490"/>
      <c r="D45" s="491"/>
      <c r="E45" s="500"/>
      <c r="F45" s="443"/>
      <c r="G45" s="554" t="s">
        <v>78</v>
      </c>
      <c r="H45" s="554"/>
      <c r="I45" s="498">
        <v>37000</v>
      </c>
      <c r="J45" s="498"/>
      <c r="K45" s="482">
        <f>IF(E44=0,"-",(I45/E44))</f>
        <v>0.6499999999999998</v>
      </c>
      <c r="L45" s="482"/>
      <c r="M45" s="71">
        <f>P53</f>
        <v>19923.0769230769</v>
      </c>
      <c r="N45" s="92">
        <f>IF(I45=0,"-",M45/E44)</f>
        <v>0.34999999999999953</v>
      </c>
      <c r="O45" s="443"/>
      <c r="P45" s="443"/>
      <c r="Q45" s="454"/>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row>
    <row r="46" spans="1:335" ht="14.25" customHeight="1" thickBot="1" x14ac:dyDescent="0.35">
      <c r="A46"/>
      <c r="B46" s="489"/>
      <c r="C46" s="490"/>
      <c r="D46" s="492"/>
      <c r="E46" s="444"/>
      <c r="F46" s="445"/>
      <c r="G46" s="445"/>
      <c r="H46" s="445"/>
      <c r="I46" s="445"/>
      <c r="J46" s="445"/>
      <c r="K46" s="445"/>
      <c r="L46" s="445"/>
      <c r="M46" s="445"/>
      <c r="N46" s="445"/>
      <c r="O46" s="445"/>
      <c r="P46" s="445"/>
      <c r="Q46" s="4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row>
    <row r="47" spans="1:335" ht="30" customHeight="1" x14ac:dyDescent="0.3">
      <c r="A47"/>
      <c r="B47" s="489"/>
      <c r="C47" s="490"/>
      <c r="D47" s="491"/>
      <c r="E47" s="515" t="s">
        <v>113</v>
      </c>
      <c r="F47" s="462"/>
      <c r="G47" s="462"/>
      <c r="H47" s="462"/>
      <c r="I47" s="462" t="s">
        <v>77</v>
      </c>
      <c r="J47" s="462"/>
      <c r="K47" s="462"/>
      <c r="L47" s="462"/>
      <c r="M47" s="462"/>
      <c r="N47" s="462"/>
      <c r="O47" s="462"/>
      <c r="P47" s="447" t="s">
        <v>57</v>
      </c>
      <c r="Q47" s="448"/>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row>
    <row r="48" spans="1:335" ht="69" customHeight="1" x14ac:dyDescent="0.3">
      <c r="A48"/>
      <c r="B48" s="489"/>
      <c r="C48" s="490"/>
      <c r="D48" s="491"/>
      <c r="E48" s="458"/>
      <c r="F48" s="459"/>
      <c r="G48" s="459"/>
      <c r="H48" s="459"/>
      <c r="I48" s="496"/>
      <c r="J48" s="496"/>
      <c r="K48" s="496"/>
      <c r="L48" s="496"/>
      <c r="M48" s="496"/>
      <c r="N48" s="496"/>
      <c r="O48" s="496"/>
      <c r="P48" s="449"/>
      <c r="Q48" s="450"/>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row>
    <row r="49" spans="1:335" ht="69" customHeight="1" x14ac:dyDescent="0.3">
      <c r="A49"/>
      <c r="B49" s="489"/>
      <c r="C49" s="490"/>
      <c r="D49" s="491"/>
      <c r="E49" s="458" t="s">
        <v>233</v>
      </c>
      <c r="F49" s="459"/>
      <c r="G49" s="459"/>
      <c r="H49" s="459"/>
      <c r="I49" s="496" t="s">
        <v>282</v>
      </c>
      <c r="J49" s="496"/>
      <c r="K49" s="496"/>
      <c r="L49" s="496"/>
      <c r="M49" s="496"/>
      <c r="N49" s="496"/>
      <c r="O49" s="496"/>
      <c r="P49" s="449">
        <v>19923.0769230769</v>
      </c>
      <c r="Q49" s="450"/>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row>
    <row r="50" spans="1:335" ht="69" customHeight="1" x14ac:dyDescent="0.3">
      <c r="A50"/>
      <c r="B50" s="489"/>
      <c r="C50" s="490"/>
      <c r="D50" s="491"/>
      <c r="E50" s="458"/>
      <c r="F50" s="459"/>
      <c r="G50" s="459"/>
      <c r="H50" s="459"/>
      <c r="I50" s="496"/>
      <c r="J50" s="496"/>
      <c r="K50" s="496"/>
      <c r="L50" s="496"/>
      <c r="M50" s="496"/>
      <c r="N50" s="496"/>
      <c r="O50" s="496"/>
      <c r="P50" s="449">
        <v>0</v>
      </c>
      <c r="Q50" s="4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row>
    <row r="51" spans="1:335" ht="69" customHeight="1" x14ac:dyDescent="0.3">
      <c r="A51"/>
      <c r="B51" s="489"/>
      <c r="C51" s="490"/>
      <c r="D51" s="491"/>
      <c r="E51" s="458"/>
      <c r="F51" s="459"/>
      <c r="G51" s="459"/>
      <c r="H51" s="459"/>
      <c r="I51" s="496"/>
      <c r="J51" s="496"/>
      <c r="K51" s="496"/>
      <c r="L51" s="496"/>
      <c r="M51" s="496"/>
      <c r="N51" s="496"/>
      <c r="O51" s="496"/>
      <c r="P51" s="449">
        <v>0</v>
      </c>
      <c r="Q51" s="450"/>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row>
    <row r="52" spans="1:335" ht="69" customHeight="1" thickBot="1" x14ac:dyDescent="0.35">
      <c r="A52"/>
      <c r="B52" s="489"/>
      <c r="C52" s="490"/>
      <c r="D52" s="491"/>
      <c r="E52" s="460"/>
      <c r="F52" s="461"/>
      <c r="G52" s="461"/>
      <c r="H52" s="461"/>
      <c r="I52" s="480"/>
      <c r="J52" s="480"/>
      <c r="K52" s="480"/>
      <c r="L52" s="480"/>
      <c r="M52" s="480"/>
      <c r="N52" s="480"/>
      <c r="O52" s="480"/>
      <c r="P52" s="451">
        <v>0</v>
      </c>
      <c r="Q52" s="4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row>
    <row r="53" spans="1:335" ht="30" customHeight="1" thickBot="1" x14ac:dyDescent="0.35">
      <c r="A53"/>
      <c r="B53" s="493"/>
      <c r="C53" s="494"/>
      <c r="D53" s="495"/>
      <c r="E53" s="440" t="s">
        <v>9</v>
      </c>
      <c r="F53" s="441"/>
      <c r="G53" s="441"/>
      <c r="H53" s="441"/>
      <c r="I53" s="441"/>
      <c r="J53" s="441"/>
      <c r="K53" s="441"/>
      <c r="L53" s="441"/>
      <c r="M53" s="441"/>
      <c r="N53" s="441"/>
      <c r="O53" s="441"/>
      <c r="P53" s="478">
        <f>SUM(P48:Q52)</f>
        <v>19923.0769230769</v>
      </c>
      <c r="Q53" s="479"/>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row>
    <row r="54" spans="1:335" x14ac:dyDescent="0.3">
      <c r="A54"/>
      <c r="B54" s="35"/>
      <c r="C54" s="35"/>
      <c r="D54" s="35"/>
      <c r="E54" s="35"/>
      <c r="F54" s="35"/>
      <c r="G54" s="35"/>
      <c r="H54" s="35"/>
      <c r="I54" s="35"/>
      <c r="J54" s="35"/>
      <c r="K54" s="35"/>
      <c r="L54" s="35"/>
      <c r="M54" s="35"/>
      <c r="N54" s="35"/>
      <c r="O54" s="35"/>
      <c r="P54" s="35"/>
      <c r="Q54" s="35"/>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row>
    <row r="55" spans="1:335" ht="15" thickBot="1" x14ac:dyDescent="0.35">
      <c r="A55"/>
      <c r="B55" s="35"/>
      <c r="C55" s="35"/>
      <c r="D55" s="35"/>
      <c r="E55" s="35"/>
      <c r="F55" s="35"/>
      <c r="G55" s="35"/>
      <c r="H55" s="35"/>
      <c r="I55" s="35"/>
      <c r="J55" s="35"/>
      <c r="K55" s="35"/>
      <c r="L55" s="35"/>
      <c r="M55" s="35"/>
      <c r="N55" s="35"/>
      <c r="O55" s="35"/>
      <c r="P55" s="35"/>
      <c r="Q55" s="3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row>
    <row r="56" spans="1:335" ht="29.25" customHeight="1" x14ac:dyDescent="0.3">
      <c r="A56"/>
      <c r="B56" s="466" t="s">
        <v>114</v>
      </c>
      <c r="C56" s="467"/>
      <c r="D56" s="468"/>
      <c r="E56" s="351" t="s">
        <v>58</v>
      </c>
      <c r="F56" s="457"/>
      <c r="G56" s="155" t="s">
        <v>5</v>
      </c>
      <c r="H56" s="155" t="s">
        <v>10</v>
      </c>
      <c r="I56" s="155" t="s">
        <v>6</v>
      </c>
      <c r="J56" s="155" t="s">
        <v>7</v>
      </c>
      <c r="K56" s="155" t="s">
        <v>8</v>
      </c>
      <c r="L56" s="424" t="s">
        <v>11</v>
      </c>
      <c r="M56" s="111"/>
      <c r="N56" s="111"/>
      <c r="O56" s="111"/>
      <c r="P56" s="111"/>
      <c r="Q56" s="124"/>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row>
    <row r="57" spans="1:335" ht="29.25" customHeight="1" x14ac:dyDescent="0.3">
      <c r="A57"/>
      <c r="B57" s="469"/>
      <c r="C57" s="470"/>
      <c r="D57" s="471"/>
      <c r="E57" s="516" t="s">
        <v>61</v>
      </c>
      <c r="F57" s="517"/>
      <c r="G57" s="59" t="s">
        <v>42</v>
      </c>
      <c r="H57" s="156" t="s">
        <v>42</v>
      </c>
      <c r="I57" s="156" t="s">
        <v>42</v>
      </c>
      <c r="J57" s="156" t="s">
        <v>42</v>
      </c>
      <c r="K57" s="156" t="s">
        <v>42</v>
      </c>
      <c r="L57" s="425"/>
      <c r="M57" s="111"/>
      <c r="N57" s="111"/>
      <c r="O57" s="111"/>
      <c r="P57" s="111"/>
      <c r="Q57" s="124"/>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row>
    <row r="58" spans="1:335" ht="29.25" customHeight="1" x14ac:dyDescent="0.3">
      <c r="A58"/>
      <c r="B58" s="472"/>
      <c r="C58" s="473"/>
      <c r="D58" s="474"/>
      <c r="E58" s="516" t="s">
        <v>115</v>
      </c>
      <c r="F58" s="517"/>
      <c r="G58" s="105">
        <v>0.3</v>
      </c>
      <c r="H58" s="106">
        <v>0.1</v>
      </c>
      <c r="I58" s="107">
        <v>0.15</v>
      </c>
      <c r="J58" s="107">
        <v>0.3</v>
      </c>
      <c r="K58" s="107">
        <v>0.15</v>
      </c>
      <c r="L58" s="149">
        <f>SUMIF(B57, "Ja",B58)+SUMIF(C57, "Ja",C58)+SUMIF(D57, "Ja",D58)+SUMIF(E57, "Ja",E58)+SUMIF(F57, "Ja",F58)+SUMIF(G57, "Ja",G58)+SUMIF(H57, "Ja",H58)+SUMIF(I57, "Ja",I58)+SUMIF(J57, "Ja",J58)+SUMIF(K57, "Ja",K58)</f>
        <v>1</v>
      </c>
      <c r="M58" s="111"/>
      <c r="N58" s="111"/>
      <c r="O58" s="111"/>
      <c r="P58" s="111"/>
      <c r="Q58" s="124"/>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row>
    <row r="59" spans="1:335" ht="37.65" customHeight="1" x14ac:dyDescent="0.3">
      <c r="A59"/>
      <c r="B59" s="472"/>
      <c r="C59" s="473"/>
      <c r="D59" s="474"/>
      <c r="E59" s="516" t="s">
        <v>153</v>
      </c>
      <c r="F59" s="517"/>
      <c r="G59" s="442">
        <f>$H$40*G58</f>
        <v>17076.923076923082</v>
      </c>
      <c r="H59" s="442">
        <f t="shared" ref="H59:K59" si="0">IF(H57="Nein | Nej",0,$H$40*H58)</f>
        <v>5692.3076923076942</v>
      </c>
      <c r="I59" s="442">
        <f t="shared" si="0"/>
        <v>8538.4615384615408</v>
      </c>
      <c r="J59" s="442">
        <f t="shared" si="0"/>
        <v>17076.923076923082</v>
      </c>
      <c r="K59" s="442">
        <f t="shared" si="0"/>
        <v>8538.4615384615408</v>
      </c>
      <c r="L59" s="501">
        <f>SUMIF(G57, "Ja", G59)+SUMIF(H57, "Ja", H59)+SUMIF(I57, "Ja", I59)+SUMIF(J57, "Ja", J59)+SUMIF(K57, "Ja", K59)</f>
        <v>56923.076923076944</v>
      </c>
      <c r="M59" s="502"/>
      <c r="N59" s="502"/>
      <c r="O59" s="502"/>
      <c r="P59" s="502"/>
      <c r="Q59" s="124"/>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row>
    <row r="60" spans="1:335" ht="35.25" customHeight="1" thickBot="1" x14ac:dyDescent="0.35">
      <c r="A60"/>
      <c r="B60" s="475"/>
      <c r="C60" s="476"/>
      <c r="D60" s="477"/>
      <c r="E60" s="518"/>
      <c r="F60" s="519"/>
      <c r="G60" s="443"/>
      <c r="H60" s="443"/>
      <c r="I60" s="443"/>
      <c r="J60" s="443"/>
      <c r="K60" s="443"/>
      <c r="L60" s="479"/>
      <c r="M60" s="502"/>
      <c r="N60" s="502"/>
      <c r="O60" s="502"/>
      <c r="P60" s="502"/>
      <c r="Q60" s="124"/>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row>
    <row r="61" spans="1:335" x14ac:dyDescent="0.3">
      <c r="A61"/>
      <c r="B61"/>
      <c r="C61"/>
      <c r="D61"/>
      <c r="E61"/>
      <c r="F61"/>
      <c r="G61"/>
      <c r="H61"/>
      <c r="I61"/>
      <c r="J61"/>
      <c r="K61"/>
      <c r="L61"/>
      <c r="M61"/>
      <c r="N61"/>
      <c r="O61"/>
      <c r="P61"/>
      <c r="Q61"/>
    </row>
    <row r="65" spans="3:8" x14ac:dyDescent="0.3">
      <c r="C65"/>
      <c r="D65"/>
      <c r="E65"/>
      <c r="F65"/>
      <c r="G65"/>
      <c r="H65"/>
    </row>
    <row r="66" spans="3:8" x14ac:dyDescent="0.3">
      <c r="C66"/>
      <c r="D66"/>
      <c r="E66"/>
      <c r="F66"/>
      <c r="G66"/>
      <c r="H66"/>
    </row>
    <row r="67" spans="3:8" x14ac:dyDescent="0.3">
      <c r="C67"/>
      <c r="D67"/>
      <c r="E67"/>
      <c r="F67"/>
      <c r="G67"/>
      <c r="H67"/>
    </row>
    <row r="68" spans="3:8" x14ac:dyDescent="0.3">
      <c r="C68"/>
      <c r="D68"/>
      <c r="E68"/>
      <c r="F68"/>
      <c r="G68"/>
      <c r="H68"/>
    </row>
    <row r="69" spans="3:8" x14ac:dyDescent="0.3">
      <c r="C69"/>
      <c r="D69"/>
      <c r="E69"/>
      <c r="F69"/>
      <c r="G69"/>
      <c r="H69"/>
    </row>
    <row r="70" spans="3:8" x14ac:dyDescent="0.3">
      <c r="C70"/>
      <c r="D70"/>
      <c r="E70"/>
      <c r="F70"/>
      <c r="G70"/>
      <c r="H70"/>
    </row>
    <row r="71" spans="3:8" x14ac:dyDescent="0.3">
      <c r="C71"/>
      <c r="D71"/>
      <c r="E71"/>
      <c r="F71"/>
      <c r="G71"/>
      <c r="H71"/>
    </row>
    <row r="72" spans="3:8" x14ac:dyDescent="0.3">
      <c r="C72"/>
      <c r="D72"/>
      <c r="E72"/>
      <c r="F72"/>
      <c r="G72"/>
      <c r="H72"/>
    </row>
    <row r="73" spans="3:8" x14ac:dyDescent="0.3">
      <c r="C73"/>
      <c r="D73"/>
      <c r="E73"/>
      <c r="F73"/>
      <c r="G73"/>
      <c r="H73"/>
    </row>
    <row r="74" spans="3:8" x14ac:dyDescent="0.3">
      <c r="C74"/>
      <c r="D74"/>
      <c r="E74"/>
      <c r="F74"/>
      <c r="G74"/>
      <c r="H74"/>
    </row>
    <row r="75" spans="3:8" x14ac:dyDescent="0.3">
      <c r="C75"/>
      <c r="D75"/>
      <c r="E75"/>
      <c r="F75"/>
      <c r="G75"/>
      <c r="H75"/>
    </row>
  </sheetData>
  <sheetProtection algorithmName="SHA-512" hashValue="MMuO2FlvcmkzB4+o6AR0D+tQyxBFr+iV/+mFHjXk+eLsJJAwBHfo/N0tkuJMqfH5z9CNbO3ZQR9NbdMklhtBLA==" saltValue="mwIWIkOwWiy+Dr7UfOhjyA==" spinCount="100000" sheet="1" objects="1" scenarios="1"/>
  <mergeCells count="115">
    <mergeCell ref="K10:M10"/>
    <mergeCell ref="K11:M11"/>
    <mergeCell ref="K12:M12"/>
    <mergeCell ref="K9:M9"/>
    <mergeCell ref="K13:M13"/>
    <mergeCell ref="E8:M8"/>
    <mergeCell ref="K16:M16"/>
    <mergeCell ref="K17:M17"/>
    <mergeCell ref="K18:M18"/>
    <mergeCell ref="I13:J13"/>
    <mergeCell ref="K19:M19"/>
    <mergeCell ref="K20:M20"/>
    <mergeCell ref="E24:F24"/>
    <mergeCell ref="E25:F25"/>
    <mergeCell ref="B22:D25"/>
    <mergeCell ref="E23:F23"/>
    <mergeCell ref="F19:G19"/>
    <mergeCell ref="E20:H20"/>
    <mergeCell ref="I20:J20"/>
    <mergeCell ref="G44:H44"/>
    <mergeCell ref="G45:H45"/>
    <mergeCell ref="B34:E35"/>
    <mergeCell ref="B15:D20"/>
    <mergeCell ref="F16:G16"/>
    <mergeCell ref="F17:G17"/>
    <mergeCell ref="F18:G18"/>
    <mergeCell ref="B27:D32"/>
    <mergeCell ref="E27:H28"/>
    <mergeCell ref="E29:H29"/>
    <mergeCell ref="E30:H30"/>
    <mergeCell ref="E31:H31"/>
    <mergeCell ref="E32:H32"/>
    <mergeCell ref="F2:G2"/>
    <mergeCell ref="D2:E2"/>
    <mergeCell ref="H2:I2"/>
    <mergeCell ref="F3:G3"/>
    <mergeCell ref="F4:G4"/>
    <mergeCell ref="F5:G5"/>
    <mergeCell ref="D3:E3"/>
    <mergeCell ref="D4:E4"/>
    <mergeCell ref="D5:E5"/>
    <mergeCell ref="H3:I3"/>
    <mergeCell ref="H4:I4"/>
    <mergeCell ref="K1:K6"/>
    <mergeCell ref="L1:Q6"/>
    <mergeCell ref="E47:H47"/>
    <mergeCell ref="N59:N60"/>
    <mergeCell ref="O59:O60"/>
    <mergeCell ref="P59:P60"/>
    <mergeCell ref="E56:F56"/>
    <mergeCell ref="E57:F57"/>
    <mergeCell ref="E58:F58"/>
    <mergeCell ref="E59:F60"/>
    <mergeCell ref="B37:E37"/>
    <mergeCell ref="B38:E38"/>
    <mergeCell ref="B39:E39"/>
    <mergeCell ref="B40:E40"/>
    <mergeCell ref="P48:Q48"/>
    <mergeCell ref="P49:Q49"/>
    <mergeCell ref="P50:Q50"/>
    <mergeCell ref="B1:I1"/>
    <mergeCell ref="B8:D13"/>
    <mergeCell ref="H5:I5"/>
    <mergeCell ref="B2:C2"/>
    <mergeCell ref="B3:C3"/>
    <mergeCell ref="B4:C4"/>
    <mergeCell ref="B5:C5"/>
    <mergeCell ref="B56:D60"/>
    <mergeCell ref="G59:G60"/>
    <mergeCell ref="P53:Q53"/>
    <mergeCell ref="I52:O52"/>
    <mergeCell ref="K44:L44"/>
    <mergeCell ref="K45:L45"/>
    <mergeCell ref="M43:N43"/>
    <mergeCell ref="G43:L43"/>
    <mergeCell ref="B43:D53"/>
    <mergeCell ref="I48:O48"/>
    <mergeCell ref="I49:O49"/>
    <mergeCell ref="I50:O50"/>
    <mergeCell ref="I51:O51"/>
    <mergeCell ref="I44:J44"/>
    <mergeCell ref="I45:J45"/>
    <mergeCell ref="E44:F45"/>
    <mergeCell ref="E48:H48"/>
    <mergeCell ref="E49:H49"/>
    <mergeCell ref="H59:H60"/>
    <mergeCell ref="I59:I60"/>
    <mergeCell ref="J59:J60"/>
    <mergeCell ref="K59:K60"/>
    <mergeCell ref="L59:L60"/>
    <mergeCell ref="M59:M60"/>
    <mergeCell ref="L56:L57"/>
    <mergeCell ref="E15:M15"/>
    <mergeCell ref="F34:H34"/>
    <mergeCell ref="I27:K27"/>
    <mergeCell ref="E22:I22"/>
    <mergeCell ref="F9:G9"/>
    <mergeCell ref="F10:G10"/>
    <mergeCell ref="F11:G11"/>
    <mergeCell ref="F12:G12"/>
    <mergeCell ref="E13:H13"/>
    <mergeCell ref="E53:O53"/>
    <mergeCell ref="O44:P45"/>
    <mergeCell ref="E46:Q46"/>
    <mergeCell ref="P47:Q47"/>
    <mergeCell ref="P51:Q51"/>
    <mergeCell ref="P52:Q52"/>
    <mergeCell ref="Q44:Q45"/>
    <mergeCell ref="E43:F43"/>
    <mergeCell ref="O43:P43"/>
    <mergeCell ref="E50:H50"/>
    <mergeCell ref="E51:H51"/>
    <mergeCell ref="E52:H52"/>
    <mergeCell ref="I47:O47"/>
    <mergeCell ref="B36:E36"/>
  </mergeCells>
  <phoneticPr fontId="0" type="noConversion"/>
  <conditionalFormatting sqref="G58">
    <cfRule type="expression" dxfId="162" priority="38">
      <formula>$G$57="Ja"</formula>
    </cfRule>
    <cfRule type="expression" dxfId="161" priority="39">
      <formula>$G$57="Nein | Nej"</formula>
    </cfRule>
  </conditionalFormatting>
  <conditionalFormatting sqref="H58">
    <cfRule type="expression" dxfId="160" priority="36">
      <formula>$H$57="Ja"</formula>
    </cfRule>
  </conditionalFormatting>
  <conditionalFormatting sqref="H59:H60">
    <cfRule type="expression" dxfId="159" priority="14">
      <formula>$H$57="Nein | Nej"</formula>
    </cfRule>
  </conditionalFormatting>
  <conditionalFormatting sqref="I58">
    <cfRule type="expression" dxfId="158" priority="34">
      <formula>$I$57="Ja"</formula>
    </cfRule>
  </conditionalFormatting>
  <conditionalFormatting sqref="I58:I60">
    <cfRule type="expression" dxfId="157" priority="13">
      <formula>$I$57="Nein | Nej"</formula>
    </cfRule>
  </conditionalFormatting>
  <conditionalFormatting sqref="J58">
    <cfRule type="expression" dxfId="156" priority="32">
      <formula>$J$57="Ja"</formula>
    </cfRule>
  </conditionalFormatting>
  <conditionalFormatting sqref="J58:J60">
    <cfRule type="expression" dxfId="155" priority="12">
      <formula>$J$57="Nein | Nej"</formula>
    </cfRule>
  </conditionalFormatting>
  <conditionalFormatting sqref="K58">
    <cfRule type="expression" dxfId="154" priority="30">
      <formula>$K$57="Ja"</formula>
    </cfRule>
  </conditionalFormatting>
  <conditionalFormatting sqref="K58:K60">
    <cfRule type="expression" dxfId="153" priority="11">
      <formula>$K$57="Nein | Nej"</formula>
    </cfRule>
  </conditionalFormatting>
  <conditionalFormatting sqref="L58">
    <cfRule type="cellIs" dxfId="152" priority="1" operator="equal">
      <formula>1</formula>
    </cfRule>
    <cfRule type="cellIs" dxfId="151" priority="2" operator="lessThan">
      <formula>1</formula>
    </cfRule>
    <cfRule type="cellIs" dxfId="150" priority="3" operator="greaterThan">
      <formula>100%</formula>
    </cfRule>
  </conditionalFormatting>
  <conditionalFormatting sqref="M59:M60">
    <cfRule type="expression" dxfId="149" priority="9">
      <formula>$M$57="Nein | Nej"</formula>
    </cfRule>
  </conditionalFormatting>
  <conditionalFormatting sqref="N59:N60">
    <cfRule type="expression" dxfId="148" priority="8">
      <formula>$N$57="Nein | Nej"</formula>
    </cfRule>
  </conditionalFormatting>
  <conditionalFormatting sqref="O59:O60">
    <cfRule type="expression" dxfId="147" priority="7">
      <formula>$O$57="Nein | Nej"</formula>
    </cfRule>
  </conditionalFormatting>
  <conditionalFormatting sqref="P59:P60">
    <cfRule type="expression" dxfId="146" priority="6">
      <formula>$P$57="Nein | Nej"</formula>
    </cfRule>
  </conditionalFormatting>
  <conditionalFormatting sqref="Q44">
    <cfRule type="cellIs" dxfId="145" priority="5" operator="notEqual">
      <formula>0</formula>
    </cfRule>
  </conditionalFormatting>
  <conditionalFormatting sqref="Q44:Q45">
    <cfRule type="cellIs" dxfId="144" priority="4" operator="equal">
      <formula>0</formula>
    </cfRule>
  </conditionalFormatting>
  <dataValidations xWindow="959" yWindow="748" count="9">
    <dataValidation allowBlank="1" showInputMessage="1" showErrorMessage="1" error="Bitte tragen Sie entweder &quot;DE&quot; oder DK&quot; ein. | Venligst indsæt enten &quot;DE&quot; eller &quot;DK&quot;" sqref="D3" xr:uid="{00000000-0002-0000-0300-000000000000}"/>
    <dataValidation type="list" allowBlank="1" showInputMessage="1" showErrorMessage="1" prompt="Bitte setzen Sie die Auswahl auf &quot;Ja&quot;, wenn der Partner am Teilziel beteiligt ist | Vælg venligst &quot;ja&quot;, når partneren deltager i delmålet " sqref="H57:K57" xr:uid="{00000000-0002-0000-0300-000001000000}">
      <formula1>"Ja,Nein | Nej"</formula1>
    </dataValidation>
    <dataValidation type="custom" allowBlank="1" showInputMessage="1" showErrorMessage="1" sqref="G57" xr:uid="{00000000-0002-0000-0300-000002000000}">
      <formula1>"Ja"</formula1>
    </dataValidation>
    <dataValidation type="textLength" allowBlank="1" showInputMessage="1" showErrorMessage="1" sqref="K17:K19 P10:Q12 I48:O52 E29:H31 K10:K12" xr:uid="{00000000-0002-0000-0300-000003000000}">
      <formula1>0</formula1>
      <formula2>1000</formula2>
    </dataValidation>
    <dataValidation type="decimal" operator="greaterThanOrEqual" allowBlank="1" showInputMessage="1" showErrorMessage="1" sqref="P48:Q52 I29:I31" xr:uid="{00000000-0002-0000-0300-000004000000}">
      <formula1>0</formula1>
    </dataValidation>
    <dataValidation type="decimal" operator="greaterThanOrEqual" allowBlank="1" showInputMessage="1" showErrorMessage="1" prompt="Bitte geben Sie hier die Höhe des Interreg-Zuschusses für den Partner an | Indtast venligst værdien for Interreg-tilskuddet for partneren  " sqref="I45" xr:uid="{00000000-0002-0000-0300-000005000000}">
      <formula1>0</formula1>
    </dataValidation>
    <dataValidation type="textLength" allowBlank="1" showInputMessage="1" showErrorMessage="1" prompt="Bitte fügen Sie hier eine Beschreibung der Tätigkeiten der jeweiligen Leistungsgruppe im Projekt bei | Tilføj her venligst en beskrivelse af de enkelte funktionsgruppes aktiviteter i projektet." sqref="F17:G19 F10:F12" xr:uid="{00000000-0002-0000-0300-000006000000}">
      <formula1>0</formula1>
      <formula2>1000</formula2>
    </dataValidation>
    <dataValidation type="decimal" operator="greaterThanOrEqual" allowBlank="1" showInputMessage="1" showErrorMessage="1" prompt="Bitte geben Sie hier die Anzahl der Vollzeitstellen für jede der drei Leistungsgruppen in der Projektperiode an | Indtast venligst her antal fuldtidsstillinger for hver af de tre funktionsgrupper i projektperioden" sqref="I10:I12" xr:uid="{00000000-0002-0000-0300-000007000000}">
      <formula1>0</formula1>
    </dataValidation>
    <dataValidation type="decimal" operator="greaterThanOrEqual" allowBlank="1" showInputMessage="1" showErrorMessage="1" prompt="Bitte geben Sie hier die Anzahl der Vollzeitstellen für jede der drei Leistungsgruppen in der Nachlaufzeit an | Indtast venligst her antal fuldtidsstillinger for hver af de tre funktionsgrupper i opfølgningsperioden" sqref="I17:I19" xr:uid="{00000000-0002-0000-0300-000008000000}">
      <formula1>0</formula1>
    </dataValidation>
  </dataValidations>
  <pageMargins left="0.23622047244094491" right="0.23622047244094491" top="0.74803149606299213" bottom="0.74803149606299213" header="0.31496062992125984" footer="0.31496062992125984"/>
  <pageSetup paperSize="9" scale="55" fitToHeight="2" orientation="landscape" r:id="rId1"/>
  <headerFooter alignWithMargins="0">
    <oddHeader>&amp;L&amp;"Arial Black,Fett"&amp;16 7. Partnerbudget Projektpartner 4</oddHeader>
    <oddFooter>&amp;L&amp;KFF0000Budgetmodel PKP - Version 2, 12.05.2023&amp;R Budget &amp;A Seite | side  &amp;P/&amp;N</oddFooter>
  </headerFooter>
  <rowBreaks count="3" manualBreakCount="3">
    <brk id="13" max="16383" man="1"/>
    <brk id="26" max="16383" man="1"/>
    <brk id="41" max="16383" man="1"/>
  </rowBreaks>
  <extLst>
    <ext xmlns:x14="http://schemas.microsoft.com/office/spreadsheetml/2009/9/main" uri="{CCE6A557-97BC-4b89-ADB6-D9C93CAAB3DF}">
      <x14:dataValidations xmlns:xm="http://schemas.microsoft.com/office/excel/2006/main" xWindow="959" yWindow="748" count="2">
        <x14:dataValidation type="decimal" allowBlank="1" showInputMessage="1" showErrorMessage="1" error="Bitte wählen Sie einen Wert höher als 0 % und maximal 100 %, wenn der Partner an dem Teilziel beteiligt ist | Vælg indtast en værdi højere end 0 % og maksimal 100 %, når partneren deltager i delmålet" prompt="Bitte wählen Sie einen Wert höher als 0 % und maximal 100 %, wenn der Partner an dem Teilziel beteiligt ist | Vælg indtast en værdi højere end 0 % og maksimal 100 %, når partneren deltager i delmålet" xr:uid="{00000000-0002-0000-0300-000009000000}">
          <x14:formula1>
            <xm:f>Quellen!$H$3</xm:f>
          </x14:formula1>
          <x14:formula2>
            <xm:f>Quellen!$L$3</xm:f>
          </x14:formula2>
          <xm:sqref>G58:K58</xm:sqref>
        </x14:dataValidation>
        <x14:dataValidation type="list" allowBlank="1" showInputMessage="1" showErrorMessage="1" prompt="Bitte wählen Sie die Form der Kofinanzierung aus der Auswahl | Vælg venligst medfinansieringsformen ud fra listen" xr:uid="{00000000-0002-0000-0300-00000A000000}">
          <x14:formula1>
            <xm:f>Quellen!$B$4:$B$8</xm:f>
          </x14:formula1>
          <xm:sqref>E48:H52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CBCBC"/>
  </sheetPr>
  <dimension ref="A1:LW86"/>
  <sheetViews>
    <sheetView showGridLines="0" showWhiteSpace="0" topLeftCell="D1" zoomScale="87" zoomScaleNormal="87" zoomScaleSheetLayoutView="80" zoomScalePageLayoutView="80" workbookViewId="0">
      <selection activeCell="K11" sqref="K11:M11"/>
    </sheetView>
  </sheetViews>
  <sheetFormatPr baseColWidth="10" defaultColWidth="2.77734375" defaultRowHeight="14.4" x14ac:dyDescent="0.3"/>
  <cols>
    <col min="1" max="1" width="4.77734375" style="34" customWidth="1"/>
    <col min="2" max="3" width="15.77734375" style="34" customWidth="1"/>
    <col min="4" max="4" width="9.21875" style="34" customWidth="1"/>
    <col min="5" max="15" width="15.77734375" style="34" customWidth="1"/>
    <col min="16" max="16" width="15.44140625" style="34" customWidth="1"/>
    <col min="17" max="17" width="21.77734375" style="34" customWidth="1"/>
    <col min="18" max="16384" width="2.77734375" style="34"/>
  </cols>
  <sheetData>
    <row r="1" spans="2:335" ht="33.9" customHeight="1" x14ac:dyDescent="0.3">
      <c r="B1" s="532" t="s">
        <v>121</v>
      </c>
      <c r="C1" s="533"/>
      <c r="D1" s="533"/>
      <c r="E1" s="533"/>
      <c r="F1" s="533"/>
      <c r="G1" s="533"/>
      <c r="H1" s="533"/>
      <c r="I1" s="534"/>
      <c r="K1" s="503" t="s">
        <v>106</v>
      </c>
      <c r="L1" s="506" t="s">
        <v>214</v>
      </c>
      <c r="M1" s="507"/>
      <c r="N1" s="507"/>
      <c r="O1" s="507"/>
      <c r="P1" s="507"/>
      <c r="Q1" s="508"/>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row>
    <row r="2" spans="2:335" s="35" customFormat="1" ht="52.5" customHeight="1" x14ac:dyDescent="0.3">
      <c r="B2" s="543" t="s">
        <v>52</v>
      </c>
      <c r="C2" s="544"/>
      <c r="D2" s="547" t="str">
        <f>IF('Angaben-Oplysninger'!E5="","",'Angaben-Oplysninger'!E5)</f>
        <v>Myre DK-DE</v>
      </c>
      <c r="E2" s="547"/>
      <c r="F2" s="544" t="s">
        <v>53</v>
      </c>
      <c r="G2" s="544"/>
      <c r="H2" s="548">
        <f>K45</f>
        <v>0.65</v>
      </c>
      <c r="I2" s="549"/>
      <c r="K2" s="504"/>
      <c r="L2" s="509"/>
      <c r="M2" s="510"/>
      <c r="N2" s="510"/>
      <c r="O2" s="510"/>
      <c r="P2" s="510"/>
      <c r="Q2" s="511"/>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row>
    <row r="3" spans="2:335" s="35" customFormat="1" ht="52.5" customHeight="1" x14ac:dyDescent="0.3">
      <c r="B3" s="543" t="s">
        <v>54</v>
      </c>
      <c r="C3" s="544"/>
      <c r="D3" s="547" t="str">
        <f>IF('Angaben-Oplysninger'!F14="","",'Angaben-Oplysninger'!F14)</f>
        <v>DK</v>
      </c>
      <c r="E3" s="547"/>
      <c r="F3" s="544" t="s">
        <v>55</v>
      </c>
      <c r="G3" s="544"/>
      <c r="H3" s="551">
        <f>E44</f>
        <v>53846.153846153844</v>
      </c>
      <c r="I3" s="552"/>
      <c r="K3" s="504"/>
      <c r="L3" s="509"/>
      <c r="M3" s="510"/>
      <c r="N3" s="510"/>
      <c r="O3" s="510"/>
      <c r="P3" s="510"/>
      <c r="Q3" s="511"/>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row>
    <row r="4" spans="2:335" s="35" customFormat="1" ht="52.5" customHeight="1" x14ac:dyDescent="0.3">
      <c r="B4" s="543" t="s">
        <v>74</v>
      </c>
      <c r="C4" s="544"/>
      <c r="D4" s="547" t="str">
        <f>IF('Angaben-Oplysninger'!D14="","",'Angaben-Oplysninger'!D14)</f>
        <v>Syddansk Universitet, Odense</v>
      </c>
      <c r="E4" s="547"/>
      <c r="F4" s="544" t="s">
        <v>56</v>
      </c>
      <c r="G4" s="544"/>
      <c r="H4" s="541">
        <f>I45</f>
        <v>35000</v>
      </c>
      <c r="I4" s="542"/>
      <c r="K4" s="504"/>
      <c r="L4" s="509"/>
      <c r="M4" s="510"/>
      <c r="N4" s="510"/>
      <c r="O4" s="510"/>
      <c r="P4" s="510"/>
      <c r="Q4" s="511"/>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row>
    <row r="5" spans="2:335" s="35" customFormat="1" ht="52.5" customHeight="1" thickBot="1" x14ac:dyDescent="0.35">
      <c r="B5" s="545" t="s">
        <v>75</v>
      </c>
      <c r="C5" s="546"/>
      <c r="D5" s="550" t="str">
        <f>'Angaben-Oplysninger'!C14</f>
        <v>Projektpartner 1</v>
      </c>
      <c r="E5" s="550"/>
      <c r="F5" s="546" t="s">
        <v>234</v>
      </c>
      <c r="G5" s="546"/>
      <c r="H5" s="541">
        <f>IF(H2="-","-",H3*(100%-H2))</f>
        <v>18846.153846153844</v>
      </c>
      <c r="I5" s="542"/>
      <c r="K5" s="504"/>
      <c r="L5" s="509"/>
      <c r="M5" s="510"/>
      <c r="N5" s="510"/>
      <c r="O5" s="510"/>
      <c r="P5" s="510"/>
      <c r="Q5" s="511"/>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row>
    <row r="6" spans="2:335" s="35" customFormat="1" ht="48.75" customHeight="1" thickBot="1" x14ac:dyDescent="0.35">
      <c r="K6" s="505"/>
      <c r="L6" s="512"/>
      <c r="M6" s="513"/>
      <c r="N6" s="513"/>
      <c r="O6" s="513"/>
      <c r="P6" s="513"/>
      <c r="Q6" s="514"/>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row>
    <row r="7" spans="2:335" s="35" customFormat="1" ht="19.649999999999999" customHeight="1" thickBot="1" x14ac:dyDescent="0.35">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row>
    <row r="8" spans="2:335" s="35" customFormat="1" ht="37.65" customHeight="1" thickBot="1" x14ac:dyDescent="0.35">
      <c r="B8" s="535" t="s">
        <v>262</v>
      </c>
      <c r="C8" s="536"/>
      <c r="D8" s="536"/>
      <c r="E8" s="638" t="s">
        <v>213</v>
      </c>
      <c r="F8" s="639"/>
      <c r="G8" s="639"/>
      <c r="H8" s="639"/>
      <c r="I8" s="639"/>
      <c r="J8" s="639"/>
      <c r="K8" s="639"/>
      <c r="L8" s="639"/>
      <c r="M8" s="640"/>
      <c r="N8" s="52"/>
      <c r="O8" s="52"/>
      <c r="P8" s="52"/>
      <c r="Q8" s="52"/>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row>
    <row r="9" spans="2:335" s="35" customFormat="1" ht="66.75" customHeight="1" x14ac:dyDescent="0.3">
      <c r="B9" s="537"/>
      <c r="C9" s="538"/>
      <c r="D9" s="538"/>
      <c r="E9" s="140" t="s">
        <v>70</v>
      </c>
      <c r="F9" s="615" t="s">
        <v>185</v>
      </c>
      <c r="G9" s="615"/>
      <c r="H9" s="141" t="s">
        <v>110</v>
      </c>
      <c r="I9" s="141" t="s">
        <v>48</v>
      </c>
      <c r="J9" s="141" t="s">
        <v>9</v>
      </c>
      <c r="K9" s="626" t="s">
        <v>184</v>
      </c>
      <c r="L9" s="626"/>
      <c r="M9" s="627"/>
      <c r="N9" s="52"/>
      <c r="O9" s="111"/>
      <c r="P9" s="52"/>
      <c r="Q9" s="52"/>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row>
    <row r="10" spans="2:335" s="35" customFormat="1" ht="150" customHeight="1" x14ac:dyDescent="0.3">
      <c r="B10" s="537"/>
      <c r="C10" s="538"/>
      <c r="D10" s="538"/>
      <c r="E10" s="37" t="s">
        <v>187</v>
      </c>
      <c r="F10" s="496" t="s">
        <v>306</v>
      </c>
      <c r="G10" s="496"/>
      <c r="H10" s="108">
        <f>IF($D$3="DE",62,IF($D$3="DK",68,0))</f>
        <v>68</v>
      </c>
      <c r="I10" s="3">
        <v>6.9767441860465115E-2</v>
      </c>
      <c r="J10" s="108">
        <f>$H10*I10*1720</f>
        <v>8159.9999999999991</v>
      </c>
      <c r="K10" s="611" t="s">
        <v>307</v>
      </c>
      <c r="L10" s="611"/>
      <c r="M10" s="612"/>
      <c r="N10" s="114"/>
      <c r="O10" s="113"/>
      <c r="P10" s="114"/>
      <c r="Q10" s="114"/>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row>
    <row r="11" spans="2:335" s="35" customFormat="1" ht="150" customHeight="1" x14ac:dyDescent="0.3">
      <c r="B11" s="537"/>
      <c r="C11" s="538"/>
      <c r="D11" s="538"/>
      <c r="E11" s="37" t="s">
        <v>50</v>
      </c>
      <c r="F11" s="496" t="s">
        <v>281</v>
      </c>
      <c r="G11" s="496"/>
      <c r="H11" s="108">
        <f>IF($D$3="DE",46,IF($D$3="DK",51,0))</f>
        <v>51</v>
      </c>
      <c r="I11" s="3">
        <v>0.32286295555789402</v>
      </c>
      <c r="J11" s="108">
        <f>$H11*I11*1720</f>
        <v>28321.538461538465</v>
      </c>
      <c r="K11" s="611" t="s">
        <v>308</v>
      </c>
      <c r="L11" s="611"/>
      <c r="M11" s="612"/>
      <c r="N11" s="114"/>
      <c r="O11" s="113"/>
      <c r="P11" s="114"/>
      <c r="Q11" s="114"/>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row>
    <row r="12" spans="2:335" s="35" customFormat="1" ht="150" customHeight="1" thickBot="1" x14ac:dyDescent="0.35">
      <c r="B12" s="537"/>
      <c r="C12" s="538"/>
      <c r="D12" s="538"/>
      <c r="E12" s="142" t="s">
        <v>51</v>
      </c>
      <c r="F12" s="480" t="s">
        <v>298</v>
      </c>
      <c r="G12" s="480"/>
      <c r="H12" s="119">
        <f>IF($D$3="DE",31,IF($D$3="DK",33,0))</f>
        <v>33</v>
      </c>
      <c r="I12" s="120">
        <v>3.4883720930232558E-2</v>
      </c>
      <c r="J12" s="119">
        <f>$H12*I12*1720</f>
        <v>1980</v>
      </c>
      <c r="K12" s="613" t="s">
        <v>299</v>
      </c>
      <c r="L12" s="613"/>
      <c r="M12" s="614"/>
      <c r="N12" s="114"/>
      <c r="O12" s="113"/>
      <c r="P12" s="114"/>
      <c r="Q12" s="114"/>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row>
    <row r="13" spans="2:335" s="35" customFormat="1" ht="33" customHeight="1" thickBot="1" x14ac:dyDescent="0.35">
      <c r="B13" s="539"/>
      <c r="C13" s="540"/>
      <c r="D13" s="540"/>
      <c r="E13" s="598" t="s">
        <v>9</v>
      </c>
      <c r="F13" s="599"/>
      <c r="G13" s="599"/>
      <c r="H13" s="599"/>
      <c r="I13" s="609">
        <f>SUM(J10:J12)</f>
        <v>38461.538461538461</v>
      </c>
      <c r="J13" s="610"/>
      <c r="K13" s="617"/>
      <c r="L13" s="617"/>
      <c r="M13" s="618"/>
      <c r="O13" s="1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row>
    <row r="14" spans="2:335" s="35" customFormat="1" ht="23.4" customHeight="1" thickBot="1" x14ac:dyDescent="0.35">
      <c r="B14" s="39"/>
      <c r="C14" s="40"/>
      <c r="D14" s="41"/>
      <c r="E14" s="42"/>
      <c r="F14" s="40"/>
      <c r="G14" s="40"/>
      <c r="H14" s="43"/>
      <c r="I14" s="44"/>
      <c r="J14" s="44"/>
      <c r="K14" s="44"/>
      <c r="L14" s="44"/>
      <c r="M14" s="44"/>
      <c r="N14" s="44"/>
      <c r="O14" s="45"/>
      <c r="P14" s="45"/>
      <c r="Q14" s="45"/>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row>
    <row r="15" spans="2:335" s="35" customFormat="1" ht="39" customHeight="1" thickBot="1" x14ac:dyDescent="0.35">
      <c r="B15" s="466" t="s">
        <v>235</v>
      </c>
      <c r="C15" s="561"/>
      <c r="D15" s="562"/>
      <c r="E15" s="426" t="s">
        <v>217</v>
      </c>
      <c r="F15" s="427"/>
      <c r="G15" s="427"/>
      <c r="H15" s="427"/>
      <c r="I15" s="427"/>
      <c r="J15" s="427"/>
      <c r="K15" s="427"/>
      <c r="L15" s="427"/>
      <c r="M15" s="428"/>
      <c r="N15" s="44"/>
      <c r="O15" s="45"/>
      <c r="P15" s="45"/>
      <c r="Q15" s="4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row>
    <row r="16" spans="2:335" s="35" customFormat="1" ht="60.75" customHeight="1" x14ac:dyDescent="0.3">
      <c r="B16" s="563"/>
      <c r="C16" s="564"/>
      <c r="D16" s="565"/>
      <c r="E16" s="143" t="s">
        <v>70</v>
      </c>
      <c r="F16" s="517" t="s">
        <v>185</v>
      </c>
      <c r="G16" s="517"/>
      <c r="H16" s="154" t="s">
        <v>110</v>
      </c>
      <c r="I16" s="154" t="s">
        <v>48</v>
      </c>
      <c r="J16" s="154" t="s">
        <v>173</v>
      </c>
      <c r="K16" s="622" t="s">
        <v>184</v>
      </c>
      <c r="L16" s="622"/>
      <c r="M16" s="623"/>
      <c r="N16" s="44"/>
      <c r="O16" s="45"/>
      <c r="P16" s="45"/>
      <c r="Q16" s="45"/>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row>
    <row r="17" spans="2:335" s="35" customFormat="1" ht="103.5" customHeight="1" x14ac:dyDescent="0.3">
      <c r="B17" s="563"/>
      <c r="C17" s="564"/>
      <c r="D17" s="565"/>
      <c r="E17" s="37" t="s">
        <v>49</v>
      </c>
      <c r="F17" s="496"/>
      <c r="G17" s="496"/>
      <c r="H17" s="108">
        <f>IF($D$3="DE",62,IF($D$3="DK",68,0))</f>
        <v>68</v>
      </c>
      <c r="I17" s="3">
        <v>0</v>
      </c>
      <c r="J17" s="108">
        <f>$H17*I17*287</f>
        <v>0</v>
      </c>
      <c r="K17" s="590"/>
      <c r="L17" s="591"/>
      <c r="M17" s="592"/>
      <c r="N17" s="44"/>
      <c r="O17" s="45"/>
      <c r="P17" s="45"/>
      <c r="Q17" s="45"/>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row>
    <row r="18" spans="2:335" s="35" customFormat="1" ht="103.5" customHeight="1" x14ac:dyDescent="0.3">
      <c r="B18" s="566"/>
      <c r="C18" s="567"/>
      <c r="D18" s="568"/>
      <c r="E18" s="37" t="s">
        <v>50</v>
      </c>
      <c r="F18" s="496"/>
      <c r="G18" s="496"/>
      <c r="H18" s="108">
        <f>IF($D$3="DE",46,IF($D$3="DK",51,0))</f>
        <v>51</v>
      </c>
      <c r="I18" s="3">
        <v>0</v>
      </c>
      <c r="J18" s="108">
        <f>$H18*I18*287</f>
        <v>0</v>
      </c>
      <c r="K18" s="590"/>
      <c r="L18" s="591"/>
      <c r="M18" s="592"/>
      <c r="N18" s="44"/>
      <c r="O18" s="45"/>
      <c r="P18" s="45"/>
      <c r="Q18" s="45"/>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row>
    <row r="19" spans="2:335" s="35" customFormat="1" ht="103.5" customHeight="1" thickBot="1" x14ac:dyDescent="0.35">
      <c r="B19" s="566"/>
      <c r="C19" s="567"/>
      <c r="D19" s="568"/>
      <c r="E19" s="38" t="s">
        <v>51</v>
      </c>
      <c r="F19" s="644"/>
      <c r="G19" s="644"/>
      <c r="H19" s="109">
        <f>IF($D$3="DE",31,IF($D$3="DK",33,0))</f>
        <v>33</v>
      </c>
      <c r="I19" s="4">
        <v>0</v>
      </c>
      <c r="J19" s="109">
        <f>$H19*I19*287</f>
        <v>0</v>
      </c>
      <c r="K19" s="645"/>
      <c r="L19" s="646"/>
      <c r="M19" s="647"/>
      <c r="N19" s="44"/>
      <c r="O19" s="45"/>
      <c r="P19" s="45"/>
      <c r="Q19" s="45"/>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row>
    <row r="20" spans="2:335" s="35" customFormat="1" ht="34.5" customHeight="1" thickBot="1" x14ac:dyDescent="0.35">
      <c r="B20" s="569"/>
      <c r="C20" s="570"/>
      <c r="D20" s="571"/>
      <c r="E20" s="598" t="s">
        <v>9</v>
      </c>
      <c r="F20" s="599"/>
      <c r="G20" s="599"/>
      <c r="H20" s="599"/>
      <c r="I20" s="641">
        <f>SUM(J17:J19)</f>
        <v>0</v>
      </c>
      <c r="J20" s="641"/>
      <c r="K20" s="642"/>
      <c r="L20" s="642"/>
      <c r="M20" s="643"/>
      <c r="N20" s="44"/>
      <c r="O20" s="45"/>
      <c r="P20" s="45"/>
      <c r="Q20" s="45"/>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row>
    <row r="21" spans="2:335" customFormat="1" ht="34.5" customHeight="1" thickBot="1" x14ac:dyDescent="0.35"/>
    <row r="22" spans="2:335" s="35" customFormat="1" ht="37.65" customHeight="1" x14ac:dyDescent="0.3">
      <c r="B22" s="466" t="s">
        <v>208</v>
      </c>
      <c r="C22" s="561"/>
      <c r="D22" s="562"/>
      <c r="E22" s="632" t="s">
        <v>111</v>
      </c>
      <c r="F22" s="633"/>
      <c r="G22" s="633"/>
      <c r="H22" s="633"/>
      <c r="I22" s="429"/>
      <c r="J22" s="117"/>
      <c r="K22" s="5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row>
    <row r="23" spans="2:335" s="35" customFormat="1" ht="55.65" customHeight="1" x14ac:dyDescent="0.3">
      <c r="B23" s="563"/>
      <c r="C23" s="564"/>
      <c r="D23" s="565"/>
      <c r="E23" s="85"/>
      <c r="F23" s="86"/>
      <c r="G23" s="46" t="s">
        <v>204</v>
      </c>
      <c r="H23" s="89" t="s">
        <v>173</v>
      </c>
      <c r="I23" s="90" t="s">
        <v>9</v>
      </c>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row>
    <row r="24" spans="2:335" s="35" customFormat="1" ht="30.75" customHeight="1" thickBot="1" x14ac:dyDescent="0.35">
      <c r="B24" s="563"/>
      <c r="C24" s="564"/>
      <c r="D24" s="565"/>
      <c r="E24" s="628" t="s">
        <v>112</v>
      </c>
      <c r="F24" s="629"/>
      <c r="G24" s="47">
        <f>I13</f>
        <v>38461.538461538461</v>
      </c>
      <c r="H24" s="47">
        <f>I20</f>
        <v>0</v>
      </c>
      <c r="I24" s="48">
        <f>SUM(G24:H24)</f>
        <v>38461.538461538461</v>
      </c>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row>
    <row r="25" spans="2:335" s="35" customFormat="1" ht="28.5" customHeight="1" thickBot="1" x14ac:dyDescent="0.35">
      <c r="B25" s="569"/>
      <c r="C25" s="570"/>
      <c r="D25" s="571"/>
      <c r="E25" s="606" t="s">
        <v>9</v>
      </c>
      <c r="F25" s="607"/>
      <c r="G25" s="50">
        <f>G24*0.4</f>
        <v>15384.615384615385</v>
      </c>
      <c r="H25" s="50">
        <f>H24*0.4</f>
        <v>0</v>
      </c>
      <c r="I25" s="51">
        <f>SUM(G25:H25)</f>
        <v>15384.615384615385</v>
      </c>
      <c r="M25" s="52"/>
      <c r="N25" s="52"/>
      <c r="Q25" s="43"/>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row>
    <row r="26" spans="2:335" s="35" customFormat="1" ht="28.5" customHeight="1" thickBot="1" x14ac:dyDescent="0.35">
      <c r="B26" s="87"/>
      <c r="C26" s="87"/>
      <c r="D26" s="87"/>
      <c r="M26" s="52"/>
      <c r="N26" s="52"/>
      <c r="Q26" s="43"/>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row>
    <row r="27" spans="2:335" s="35" customFormat="1" ht="38.25" customHeight="1" x14ac:dyDescent="0.3">
      <c r="B27" s="466" t="s">
        <v>122</v>
      </c>
      <c r="C27" s="561"/>
      <c r="D27" s="572"/>
      <c r="E27" s="351" t="s">
        <v>76</v>
      </c>
      <c r="F27" s="457"/>
      <c r="G27" s="457"/>
      <c r="H27" s="352"/>
      <c r="I27" s="632" t="s">
        <v>111</v>
      </c>
      <c r="J27" s="633"/>
      <c r="K27" s="634"/>
      <c r="L27" s="52"/>
      <c r="M27" s="52"/>
      <c r="N27" s="42"/>
      <c r="O27" s="53"/>
      <c r="P27" s="53"/>
      <c r="Q27" s="53"/>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row>
    <row r="28" spans="2:335" s="35" customFormat="1" ht="47.25" customHeight="1" x14ac:dyDescent="0.3">
      <c r="B28" s="563"/>
      <c r="C28" s="564"/>
      <c r="D28" s="573"/>
      <c r="E28" s="630"/>
      <c r="F28" s="349"/>
      <c r="G28" s="349"/>
      <c r="H28" s="631"/>
      <c r="I28" s="88" t="s">
        <v>204</v>
      </c>
      <c r="J28" s="129" t="s">
        <v>175</v>
      </c>
      <c r="K28" s="90" t="s">
        <v>9</v>
      </c>
      <c r="L28" s="111"/>
      <c r="M28" s="111"/>
      <c r="N28" s="54"/>
      <c r="O28" s="53"/>
      <c r="P28" s="53"/>
      <c r="Q28" s="53"/>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row>
    <row r="29" spans="2:335" s="35" customFormat="1" ht="37.65" customHeight="1" x14ac:dyDescent="0.3">
      <c r="B29" s="563"/>
      <c r="C29" s="564"/>
      <c r="D29" s="573"/>
      <c r="E29" s="581"/>
      <c r="F29" s="582"/>
      <c r="G29" s="582"/>
      <c r="H29" s="583"/>
      <c r="I29" s="72"/>
      <c r="J29" s="76"/>
      <c r="K29" s="145">
        <f>I29</f>
        <v>0</v>
      </c>
      <c r="M29" s="115"/>
      <c r="N29" s="55"/>
      <c r="O29" s="53"/>
      <c r="P29" s="53"/>
      <c r="Q29" s="53"/>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row>
    <row r="30" spans="2:335" s="35" customFormat="1" ht="36" customHeight="1" x14ac:dyDescent="0.3">
      <c r="B30" s="563"/>
      <c r="C30" s="564"/>
      <c r="D30" s="573"/>
      <c r="E30" s="581"/>
      <c r="F30" s="582"/>
      <c r="G30" s="582"/>
      <c r="H30" s="583"/>
      <c r="I30" s="72"/>
      <c r="J30" s="76"/>
      <c r="K30" s="145">
        <f>I30</f>
        <v>0</v>
      </c>
      <c r="M30" s="115"/>
      <c r="N30" s="55"/>
      <c r="O30" s="53"/>
      <c r="P30" s="53"/>
      <c r="Q30" s="53"/>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row>
    <row r="31" spans="2:335" s="35" customFormat="1" ht="33.9" customHeight="1" thickBot="1" x14ac:dyDescent="0.35">
      <c r="B31" s="563"/>
      <c r="C31" s="564"/>
      <c r="D31" s="573"/>
      <c r="E31" s="635"/>
      <c r="F31" s="636"/>
      <c r="G31" s="636"/>
      <c r="H31" s="637"/>
      <c r="I31" s="73"/>
      <c r="J31" s="77"/>
      <c r="K31" s="146">
        <f>I31</f>
        <v>0</v>
      </c>
      <c r="M31" s="115"/>
      <c r="N31" s="55"/>
      <c r="O31" s="53"/>
      <c r="P31" s="53"/>
      <c r="Q31" s="53"/>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row>
    <row r="32" spans="2:335" s="35" customFormat="1" ht="30.75" customHeight="1" thickBot="1" x14ac:dyDescent="0.35">
      <c r="B32" s="569"/>
      <c r="C32" s="570"/>
      <c r="D32" s="574"/>
      <c r="E32" s="587" t="s">
        <v>40</v>
      </c>
      <c r="F32" s="588"/>
      <c r="G32" s="588"/>
      <c r="H32" s="589"/>
      <c r="I32" s="74">
        <f>SUM(I29:I31)</f>
        <v>0</v>
      </c>
      <c r="J32" s="75"/>
      <c r="K32" s="147">
        <f>SUM(K29:K31)</f>
        <v>0</v>
      </c>
      <c r="M32" s="116"/>
      <c r="N32" s="56"/>
      <c r="O32" s="53"/>
      <c r="P32" s="53"/>
      <c r="Q32" s="53"/>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row>
    <row r="33" spans="1:335" s="35" customFormat="1" ht="31.5" customHeight="1" thickBot="1" x14ac:dyDescent="0.35">
      <c r="A33"/>
      <c r="B33"/>
      <c r="C33"/>
      <c r="D33"/>
      <c r="E33"/>
      <c r="F33"/>
      <c r="G33"/>
      <c r="H33"/>
      <c r="I33"/>
      <c r="J33"/>
      <c r="K33"/>
      <c r="L33"/>
      <c r="M33"/>
      <c r="N33"/>
      <c r="O33"/>
      <c r="P33"/>
      <c r="Q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row>
    <row r="34" spans="1:335" s="35" customFormat="1" ht="33" customHeight="1" x14ac:dyDescent="0.3">
      <c r="A34"/>
      <c r="B34" s="555" t="s">
        <v>123</v>
      </c>
      <c r="C34" s="556"/>
      <c r="D34" s="556"/>
      <c r="E34" s="557"/>
      <c r="F34" s="632" t="s">
        <v>111</v>
      </c>
      <c r="G34" s="633"/>
      <c r="H34" s="634"/>
      <c r="I34" s="52"/>
      <c r="J34" s="52"/>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row>
    <row r="35" spans="1:335" s="35" customFormat="1" ht="57" customHeight="1" x14ac:dyDescent="0.3">
      <c r="A35"/>
      <c r="B35" s="558"/>
      <c r="C35" s="559"/>
      <c r="D35" s="559"/>
      <c r="E35" s="560"/>
      <c r="F35" s="36" t="s">
        <v>204</v>
      </c>
      <c r="G35" s="89" t="s">
        <v>173</v>
      </c>
      <c r="H35" s="90" t="s">
        <v>57</v>
      </c>
      <c r="I35" s="111"/>
      <c r="J35" s="111"/>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row>
    <row r="36" spans="1:335" s="35" customFormat="1" ht="44.25" customHeight="1" x14ac:dyDescent="0.3">
      <c r="A36"/>
      <c r="B36" s="463" t="s">
        <v>215</v>
      </c>
      <c r="C36" s="464"/>
      <c r="D36" s="464"/>
      <c r="E36" s="465"/>
      <c r="F36" s="93">
        <f>I13</f>
        <v>38461.538461538461</v>
      </c>
      <c r="G36" s="94">
        <f>I20</f>
        <v>0</v>
      </c>
      <c r="H36" s="95">
        <f>SUM(F36:G36)</f>
        <v>38461.538461538461</v>
      </c>
      <c r="I36" s="112"/>
      <c r="J36" s="113"/>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row>
    <row r="37" spans="1:335" s="35" customFormat="1" ht="64.5" customHeight="1" thickBot="1" x14ac:dyDescent="0.35">
      <c r="A37"/>
      <c r="B37" s="520" t="s">
        <v>207</v>
      </c>
      <c r="C37" s="521"/>
      <c r="D37" s="521"/>
      <c r="E37" s="522"/>
      <c r="F37" s="96">
        <f>G25</f>
        <v>15384.615384615385</v>
      </c>
      <c r="G37" s="97">
        <f>H25</f>
        <v>0</v>
      </c>
      <c r="H37" s="98">
        <f>SUM(F37:G37)</f>
        <v>15384.615384615385</v>
      </c>
      <c r="I37" s="112"/>
      <c r="J37" s="113"/>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row>
    <row r="38" spans="1:335" s="35" customFormat="1" ht="30.75" hidden="1" customHeight="1" thickBot="1" x14ac:dyDescent="0.35">
      <c r="A38"/>
      <c r="B38" s="523" t="s">
        <v>154</v>
      </c>
      <c r="C38" s="524"/>
      <c r="D38" s="524"/>
      <c r="E38" s="525"/>
      <c r="F38" s="99">
        <f>SUM(F36:F37)</f>
        <v>53846.153846153844</v>
      </c>
      <c r="G38" s="101">
        <f>SUM(G36:G37)</f>
        <v>0</v>
      </c>
      <c r="H38" s="102">
        <f>SUM(F38:G38)</f>
        <v>53846.153846153844</v>
      </c>
      <c r="I38" s="113"/>
      <c r="J38" s="113"/>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row>
    <row r="39" spans="1:335" s="35" customFormat="1" ht="30.75" hidden="1" customHeight="1" thickBot="1" x14ac:dyDescent="0.35">
      <c r="A39"/>
      <c r="B39" s="526" t="s">
        <v>59</v>
      </c>
      <c r="C39" s="527"/>
      <c r="D39" s="527"/>
      <c r="E39" s="528"/>
      <c r="F39" s="103">
        <f>I32</f>
        <v>0</v>
      </c>
      <c r="G39" s="104"/>
      <c r="H39" s="102">
        <f>F39</f>
        <v>0</v>
      </c>
      <c r="I39" s="123"/>
      <c r="J39" s="113"/>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row>
    <row r="40" spans="1:335" s="35" customFormat="1" ht="30.75" customHeight="1" thickBot="1" x14ac:dyDescent="0.35">
      <c r="A40"/>
      <c r="B40" s="529" t="s">
        <v>9</v>
      </c>
      <c r="C40" s="530"/>
      <c r="D40" s="530"/>
      <c r="E40" s="531"/>
      <c r="F40" s="99">
        <f>SUM(F36:F37)</f>
        <v>53846.153846153844</v>
      </c>
      <c r="G40" s="100">
        <f>SUM(G36:G37)</f>
        <v>0</v>
      </c>
      <c r="H40" s="102">
        <f>SUM(H36:H37)</f>
        <v>53846.153846153844</v>
      </c>
      <c r="I40" s="113"/>
      <c r="J40" s="113"/>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row>
    <row r="41" spans="1:335" s="35" customFormat="1" x14ac:dyDescent="0.3">
      <c r="A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row>
    <row r="42" spans="1:335" ht="15" thickBot="1" x14ac:dyDescent="0.35">
      <c r="A42"/>
      <c r="B42"/>
      <c r="C42"/>
      <c r="D42"/>
      <c r="E42"/>
      <c r="F42"/>
      <c r="G42"/>
      <c r="H42"/>
      <c r="I42"/>
      <c r="J42"/>
      <c r="K42"/>
      <c r="L42"/>
      <c r="M42"/>
      <c r="N42"/>
      <c r="O42"/>
      <c r="P42"/>
      <c r="Q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row>
    <row r="43" spans="1:335" ht="33.9" customHeight="1" x14ac:dyDescent="0.3">
      <c r="A43"/>
      <c r="B43" s="483" t="s">
        <v>250</v>
      </c>
      <c r="C43" s="484"/>
      <c r="D43" s="485"/>
      <c r="E43" s="455" t="s">
        <v>63</v>
      </c>
      <c r="F43" s="456"/>
      <c r="G43" s="457" t="s">
        <v>249</v>
      </c>
      <c r="H43" s="457"/>
      <c r="I43" s="457"/>
      <c r="J43" s="457"/>
      <c r="K43" s="457"/>
      <c r="L43" s="457"/>
      <c r="M43" s="456" t="s">
        <v>62</v>
      </c>
      <c r="N43" s="456"/>
      <c r="O43" s="457" t="s">
        <v>64</v>
      </c>
      <c r="P43" s="457"/>
      <c r="Q43" s="70" t="s">
        <v>65</v>
      </c>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row>
    <row r="44" spans="1:335" s="58" customFormat="1" ht="33" customHeight="1" x14ac:dyDescent="0.3">
      <c r="A44" s="57"/>
      <c r="B44" s="486"/>
      <c r="C44" s="487"/>
      <c r="D44" s="488"/>
      <c r="E44" s="499">
        <f>H40</f>
        <v>53846.153846153844</v>
      </c>
      <c r="F44" s="442"/>
      <c r="G44" s="553" t="s">
        <v>79</v>
      </c>
      <c r="H44" s="553"/>
      <c r="I44" s="497">
        <f>H40*K44</f>
        <v>35000</v>
      </c>
      <c r="J44" s="497"/>
      <c r="K44" s="481">
        <v>0.65</v>
      </c>
      <c r="L44" s="481"/>
      <c r="M44" s="69">
        <f>E44*(100%-K44)</f>
        <v>18846.153846153844</v>
      </c>
      <c r="N44" s="91">
        <f>IF(I45=0,"-",M44/E44)</f>
        <v>0.35</v>
      </c>
      <c r="O44" s="442">
        <f>M45+I45</f>
        <v>53846.1538461538</v>
      </c>
      <c r="P44" s="442"/>
      <c r="Q44" s="453">
        <f>ROUND((O44-E44),2)</f>
        <v>0</v>
      </c>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row>
    <row r="45" spans="1:335" s="58" customFormat="1" ht="33" customHeight="1" thickBot="1" x14ac:dyDescent="0.35">
      <c r="A45" s="57"/>
      <c r="B45" s="489"/>
      <c r="C45" s="490"/>
      <c r="D45" s="491"/>
      <c r="E45" s="500"/>
      <c r="F45" s="443"/>
      <c r="G45" s="554" t="s">
        <v>78</v>
      </c>
      <c r="H45" s="554"/>
      <c r="I45" s="498">
        <v>35000</v>
      </c>
      <c r="J45" s="498"/>
      <c r="K45" s="482">
        <f>IF(E44=0,"-",(I45/E44))</f>
        <v>0.65</v>
      </c>
      <c r="L45" s="482"/>
      <c r="M45" s="71">
        <f>P53</f>
        <v>18846.1538461538</v>
      </c>
      <c r="N45" s="92">
        <f>IF(I45=0,"-",M45/E44)</f>
        <v>0.34999999999999915</v>
      </c>
      <c r="O45" s="443"/>
      <c r="P45" s="443"/>
      <c r="Q45" s="454"/>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row>
    <row r="46" spans="1:335" ht="14.25" customHeight="1" thickBot="1" x14ac:dyDescent="0.35">
      <c r="A46"/>
      <c r="B46" s="489"/>
      <c r="C46" s="490"/>
      <c r="D46" s="492"/>
      <c r="E46" s="444"/>
      <c r="F46" s="445"/>
      <c r="G46" s="445"/>
      <c r="H46" s="445"/>
      <c r="I46" s="445"/>
      <c r="J46" s="445"/>
      <c r="K46" s="445"/>
      <c r="L46" s="445"/>
      <c r="M46" s="445"/>
      <c r="N46" s="445"/>
      <c r="O46" s="445"/>
      <c r="P46" s="445"/>
      <c r="Q46" s="4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row>
    <row r="47" spans="1:335" ht="30" customHeight="1" x14ac:dyDescent="0.3">
      <c r="A47"/>
      <c r="B47" s="489"/>
      <c r="C47" s="490"/>
      <c r="D47" s="491"/>
      <c r="E47" s="515" t="s">
        <v>113</v>
      </c>
      <c r="F47" s="462"/>
      <c r="G47" s="462"/>
      <c r="H47" s="462"/>
      <c r="I47" s="462" t="s">
        <v>77</v>
      </c>
      <c r="J47" s="462"/>
      <c r="K47" s="462"/>
      <c r="L47" s="462"/>
      <c r="M47" s="462"/>
      <c r="N47" s="462"/>
      <c r="O47" s="462"/>
      <c r="P47" s="447" t="s">
        <v>57</v>
      </c>
      <c r="Q47" s="448"/>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row>
    <row r="48" spans="1:335" ht="69.900000000000006" customHeight="1" x14ac:dyDescent="0.3">
      <c r="A48"/>
      <c r="B48" s="489"/>
      <c r="C48" s="490"/>
      <c r="D48" s="491"/>
      <c r="E48" s="625" t="s">
        <v>233</v>
      </c>
      <c r="F48" s="496"/>
      <c r="G48" s="496"/>
      <c r="H48" s="496"/>
      <c r="I48" s="496" t="s">
        <v>279</v>
      </c>
      <c r="J48" s="496"/>
      <c r="K48" s="496"/>
      <c r="L48" s="496"/>
      <c r="M48" s="496"/>
      <c r="N48" s="496"/>
      <c r="O48" s="496"/>
      <c r="P48" s="449">
        <v>18846.1538461538</v>
      </c>
      <c r="Q48" s="450"/>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row>
    <row r="49" spans="1:335" ht="69.900000000000006" customHeight="1" x14ac:dyDescent="0.3">
      <c r="A49"/>
      <c r="B49" s="489"/>
      <c r="C49" s="490"/>
      <c r="D49" s="491"/>
      <c r="E49" s="625"/>
      <c r="F49" s="496"/>
      <c r="G49" s="496"/>
      <c r="H49" s="496"/>
      <c r="I49" s="496"/>
      <c r="J49" s="496"/>
      <c r="K49" s="496"/>
      <c r="L49" s="496"/>
      <c r="M49" s="496"/>
      <c r="N49" s="496"/>
      <c r="O49" s="496"/>
      <c r="P49" s="449">
        <v>0</v>
      </c>
      <c r="Q49" s="450"/>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row>
    <row r="50" spans="1:335" ht="69.900000000000006" customHeight="1" x14ac:dyDescent="0.3">
      <c r="A50"/>
      <c r="B50" s="489"/>
      <c r="C50" s="490"/>
      <c r="D50" s="491"/>
      <c r="E50" s="625"/>
      <c r="F50" s="496"/>
      <c r="G50" s="496"/>
      <c r="H50" s="496"/>
      <c r="I50" s="496"/>
      <c r="J50" s="496"/>
      <c r="K50" s="496"/>
      <c r="L50" s="496"/>
      <c r="M50" s="496"/>
      <c r="N50" s="496"/>
      <c r="O50" s="496"/>
      <c r="P50" s="449">
        <v>0</v>
      </c>
      <c r="Q50" s="4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row>
    <row r="51" spans="1:335" ht="69.900000000000006" customHeight="1" x14ac:dyDescent="0.3">
      <c r="A51"/>
      <c r="B51" s="489"/>
      <c r="C51" s="490"/>
      <c r="D51" s="491"/>
      <c r="E51" s="625"/>
      <c r="F51" s="496"/>
      <c r="G51" s="496"/>
      <c r="H51" s="496"/>
      <c r="I51" s="496"/>
      <c r="J51" s="496"/>
      <c r="K51" s="496"/>
      <c r="L51" s="496"/>
      <c r="M51" s="496"/>
      <c r="N51" s="496"/>
      <c r="O51" s="496"/>
      <c r="P51" s="449">
        <v>0</v>
      </c>
      <c r="Q51" s="450"/>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row>
    <row r="52" spans="1:335" ht="69.900000000000006" customHeight="1" thickBot="1" x14ac:dyDescent="0.35">
      <c r="A52"/>
      <c r="B52" s="489"/>
      <c r="C52" s="490"/>
      <c r="D52" s="491"/>
      <c r="E52" s="624"/>
      <c r="F52" s="480"/>
      <c r="G52" s="480"/>
      <c r="H52" s="480"/>
      <c r="I52" s="480"/>
      <c r="J52" s="480"/>
      <c r="K52" s="480"/>
      <c r="L52" s="480"/>
      <c r="M52" s="480"/>
      <c r="N52" s="480"/>
      <c r="O52" s="480"/>
      <c r="P52" s="451">
        <v>0</v>
      </c>
      <c r="Q52" s="4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row>
    <row r="53" spans="1:335" ht="30" customHeight="1" thickBot="1" x14ac:dyDescent="0.35">
      <c r="A53"/>
      <c r="B53" s="493"/>
      <c r="C53" s="494"/>
      <c r="D53" s="495"/>
      <c r="E53" s="440" t="s">
        <v>9</v>
      </c>
      <c r="F53" s="441"/>
      <c r="G53" s="441"/>
      <c r="H53" s="441"/>
      <c r="I53" s="441"/>
      <c r="J53" s="441"/>
      <c r="K53" s="441"/>
      <c r="L53" s="441"/>
      <c r="M53" s="441"/>
      <c r="N53" s="441"/>
      <c r="O53" s="441"/>
      <c r="P53" s="478">
        <f>SUM(P48:Q52)</f>
        <v>18846.1538461538</v>
      </c>
      <c r="Q53" s="479"/>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row>
    <row r="54" spans="1:335" x14ac:dyDescent="0.3">
      <c r="A54"/>
      <c r="B54" s="35"/>
      <c r="C54" s="35"/>
      <c r="D54" s="35"/>
      <c r="E54" s="35"/>
      <c r="F54" s="35"/>
      <c r="G54" s="35"/>
      <c r="H54" s="35"/>
      <c r="I54" s="35"/>
      <c r="J54" s="35"/>
      <c r="K54" s="35"/>
      <c r="L54" s="35"/>
      <c r="M54" s="35"/>
      <c r="N54" s="35"/>
      <c r="O54" s="35"/>
      <c r="P54" s="35"/>
      <c r="Q54" s="35"/>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row>
    <row r="55" spans="1:335" ht="15" thickBot="1" x14ac:dyDescent="0.35">
      <c r="A55"/>
      <c r="B55" s="35"/>
      <c r="C55" s="35"/>
      <c r="D55" s="35"/>
      <c r="E55" s="35"/>
      <c r="F55" s="35"/>
      <c r="G55" s="35"/>
      <c r="H55" s="35"/>
      <c r="I55" s="35"/>
      <c r="J55" s="35"/>
      <c r="K55" s="35"/>
      <c r="L55" s="35"/>
      <c r="M55" s="35"/>
      <c r="N55" s="35"/>
      <c r="O55" s="35"/>
      <c r="P55" s="35"/>
      <c r="Q55" s="3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row>
    <row r="56" spans="1:335" ht="29.25" customHeight="1" x14ac:dyDescent="0.3">
      <c r="A56"/>
      <c r="B56" s="466" t="s">
        <v>124</v>
      </c>
      <c r="C56" s="467"/>
      <c r="D56" s="468"/>
      <c r="E56" s="351" t="s">
        <v>58</v>
      </c>
      <c r="F56" s="457"/>
      <c r="G56" s="155" t="s">
        <v>5</v>
      </c>
      <c r="H56" s="155" t="s">
        <v>10</v>
      </c>
      <c r="I56" s="155" t="s">
        <v>6</v>
      </c>
      <c r="J56" s="155" t="s">
        <v>7</v>
      </c>
      <c r="K56" s="155" t="s">
        <v>8</v>
      </c>
      <c r="L56" s="424" t="s">
        <v>11</v>
      </c>
      <c r="M56" s="111"/>
      <c r="N56" s="111"/>
      <c r="O56" s="111"/>
      <c r="P56" s="111"/>
      <c r="Q56" s="12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row>
    <row r="57" spans="1:335" ht="29.25" customHeight="1" x14ac:dyDescent="0.3">
      <c r="A57"/>
      <c r="B57" s="469"/>
      <c r="C57" s="470"/>
      <c r="D57" s="471"/>
      <c r="E57" s="516" t="s">
        <v>61</v>
      </c>
      <c r="F57" s="517"/>
      <c r="G57" s="59" t="s">
        <v>42</v>
      </c>
      <c r="H57" s="156" t="s">
        <v>42</v>
      </c>
      <c r="I57" s="156" t="s">
        <v>42</v>
      </c>
      <c r="J57" s="156" t="s">
        <v>42</v>
      </c>
      <c r="K57" s="156" t="s">
        <v>42</v>
      </c>
      <c r="L57" s="425"/>
      <c r="M57" s="111"/>
      <c r="N57" s="111"/>
      <c r="O57" s="111"/>
      <c r="P57" s="111"/>
      <c r="Q57" s="126"/>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row>
    <row r="58" spans="1:335" ht="29.25" customHeight="1" x14ac:dyDescent="0.3">
      <c r="A58"/>
      <c r="B58" s="472"/>
      <c r="C58" s="473"/>
      <c r="D58" s="474"/>
      <c r="E58" s="516" t="s">
        <v>115</v>
      </c>
      <c r="F58" s="517"/>
      <c r="G58" s="105">
        <v>0.1</v>
      </c>
      <c r="H58" s="106">
        <v>0.25</v>
      </c>
      <c r="I58" s="107">
        <v>0.15</v>
      </c>
      <c r="J58" s="107">
        <v>0.25</v>
      </c>
      <c r="K58" s="107">
        <v>0.25</v>
      </c>
      <c r="L58" s="149">
        <f>SUMIF(B57, "Ja",B58)+SUMIF(C57, "Ja",C58)+SUMIF(D57, "Ja",D58)+SUMIF(E57, "Ja",E58)+SUMIF(F57, "Ja",F58)+SUMIF(G57, "Ja",G58)+SUMIF(H57, "Ja",H58)+SUMIF(I57, "Ja",I58)+SUMIF(J57, "Ja",J58)+SUMIF(K57, "Ja",K58)</f>
        <v>1</v>
      </c>
      <c r="M58" s="111"/>
      <c r="N58" s="111"/>
      <c r="O58" s="111"/>
      <c r="P58" s="111"/>
      <c r="Q58" s="126"/>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row>
    <row r="59" spans="1:335" ht="37.65" customHeight="1" x14ac:dyDescent="0.3">
      <c r="A59"/>
      <c r="B59" s="472"/>
      <c r="C59" s="473"/>
      <c r="D59" s="474"/>
      <c r="E59" s="516" t="s">
        <v>153</v>
      </c>
      <c r="F59" s="517"/>
      <c r="G59" s="442">
        <f>$H$40*G58</f>
        <v>5384.6153846153848</v>
      </c>
      <c r="H59" s="442">
        <f>IF(H57="Nein | Nej",0,$H$40*H58)</f>
        <v>13461.538461538461</v>
      </c>
      <c r="I59" s="442">
        <f>IF(I57="Nein | Nej",0,$H$40*I58)</f>
        <v>8076.9230769230762</v>
      </c>
      <c r="J59" s="442">
        <f>IF(J57="Nein | Nej",0,$H$40*J58)</f>
        <v>13461.538461538461</v>
      </c>
      <c r="K59" s="442">
        <f>IF(K57="Nein | Nej",0,$H$40*K58)</f>
        <v>13461.538461538461</v>
      </c>
      <c r="L59" s="501">
        <f>SUMIF(G57, "Ja", G59)+SUMIF(H57, "Ja", H59)+SUMIF(I57, "Ja", I59)+SUMIF(J57, "Ja", J59)+SUMIF(K57, "Ja", K59)</f>
        <v>53846.153846153844</v>
      </c>
      <c r="M59" s="502"/>
      <c r="N59" s="502"/>
      <c r="O59" s="502"/>
      <c r="P59" s="502"/>
      <c r="Q59" s="124"/>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row>
    <row r="60" spans="1:335" ht="35.25" customHeight="1" thickBot="1" x14ac:dyDescent="0.35">
      <c r="A60"/>
      <c r="B60" s="475"/>
      <c r="C60" s="476"/>
      <c r="D60" s="477"/>
      <c r="E60" s="518"/>
      <c r="F60" s="519"/>
      <c r="G60" s="443"/>
      <c r="H60" s="443"/>
      <c r="I60" s="443"/>
      <c r="J60" s="443"/>
      <c r="K60" s="443"/>
      <c r="L60" s="479"/>
      <c r="M60" s="502"/>
      <c r="N60" s="502"/>
      <c r="O60" s="502"/>
      <c r="P60" s="502"/>
      <c r="Q60" s="124"/>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row>
    <row r="61" spans="1:335" x14ac:dyDescent="0.3">
      <c r="A61"/>
      <c r="B61"/>
      <c r="C61"/>
      <c r="D61"/>
      <c r="E61"/>
      <c r="F61"/>
      <c r="G61"/>
      <c r="H61"/>
      <c r="I61"/>
      <c r="J61"/>
      <c r="K61"/>
      <c r="L61"/>
      <c r="M61"/>
      <c r="N61"/>
      <c r="O61"/>
      <c r="P61"/>
      <c r="Q61"/>
    </row>
    <row r="62" spans="1:335" x14ac:dyDescent="0.3">
      <c r="A62"/>
      <c r="B62"/>
      <c r="C62"/>
      <c r="D62"/>
      <c r="E62"/>
      <c r="F62"/>
      <c r="G62"/>
      <c r="H62"/>
      <c r="I62"/>
      <c r="J62"/>
      <c r="K62"/>
      <c r="L62"/>
      <c r="M62"/>
      <c r="N62"/>
      <c r="O62"/>
      <c r="P62"/>
      <c r="Q62"/>
    </row>
    <row r="76" spans="3:8" x14ac:dyDescent="0.3">
      <c r="C76"/>
      <c r="D76"/>
      <c r="E76"/>
      <c r="F76"/>
      <c r="G76"/>
      <c r="H76"/>
    </row>
    <row r="77" spans="3:8" x14ac:dyDescent="0.3">
      <c r="C77"/>
      <c r="D77"/>
      <c r="E77"/>
      <c r="F77"/>
      <c r="G77"/>
      <c r="H77"/>
    </row>
    <row r="78" spans="3:8" x14ac:dyDescent="0.3">
      <c r="C78"/>
      <c r="D78"/>
      <c r="E78"/>
      <c r="F78"/>
      <c r="G78"/>
      <c r="H78"/>
    </row>
    <row r="79" spans="3:8" x14ac:dyDescent="0.3">
      <c r="C79"/>
      <c r="D79"/>
      <c r="E79"/>
      <c r="F79"/>
      <c r="G79"/>
      <c r="H79"/>
    </row>
    <row r="80" spans="3:8" x14ac:dyDescent="0.3">
      <c r="C80"/>
      <c r="D80"/>
      <c r="E80"/>
      <c r="F80"/>
      <c r="G80"/>
      <c r="H80"/>
    </row>
    <row r="81" spans="3:8" x14ac:dyDescent="0.3">
      <c r="C81"/>
      <c r="D81"/>
      <c r="E81"/>
      <c r="F81"/>
      <c r="G81"/>
      <c r="H81"/>
    </row>
    <row r="82" spans="3:8" x14ac:dyDescent="0.3">
      <c r="C82"/>
      <c r="D82"/>
      <c r="E82"/>
      <c r="F82"/>
      <c r="G82"/>
      <c r="H82"/>
    </row>
    <row r="83" spans="3:8" x14ac:dyDescent="0.3">
      <c r="C83"/>
      <c r="D83"/>
      <c r="E83"/>
      <c r="F83"/>
      <c r="G83"/>
      <c r="H83"/>
    </row>
    <row r="84" spans="3:8" x14ac:dyDescent="0.3">
      <c r="C84"/>
      <c r="D84"/>
      <c r="E84"/>
      <c r="F84"/>
      <c r="G84"/>
      <c r="H84"/>
    </row>
    <row r="85" spans="3:8" x14ac:dyDescent="0.3">
      <c r="C85"/>
      <c r="D85"/>
      <c r="E85"/>
      <c r="F85"/>
      <c r="G85"/>
      <c r="H85"/>
    </row>
    <row r="86" spans="3:8" x14ac:dyDescent="0.3">
      <c r="C86"/>
      <c r="D86"/>
      <c r="E86"/>
      <c r="F86"/>
      <c r="G86"/>
      <c r="H86"/>
    </row>
  </sheetData>
  <sheetProtection algorithmName="SHA-512" hashValue="jbfEPJsvLUpvwie9fG9Pw0s3FPtnFZc4INRVe2voRlbFSBPTBzRxm7BnDMA3vqwi9z/kKnkn4f0Cu6Hhow46ZA==" saltValue="MqinjOVYk1OAeMWgaJiHwA==" spinCount="100000" sheet="1" objects="1" scenarios="1"/>
  <mergeCells count="114">
    <mergeCell ref="E8:M8"/>
    <mergeCell ref="K11:M11"/>
    <mergeCell ref="K12:M12"/>
    <mergeCell ref="K13:M13"/>
    <mergeCell ref="B8:D13"/>
    <mergeCell ref="E20:H20"/>
    <mergeCell ref="I20:J20"/>
    <mergeCell ref="K20:M20"/>
    <mergeCell ref="E13:H13"/>
    <mergeCell ref="I13:J13"/>
    <mergeCell ref="B15:D20"/>
    <mergeCell ref="E15:M15"/>
    <mergeCell ref="F16:G16"/>
    <mergeCell ref="K16:M16"/>
    <mergeCell ref="F17:G17"/>
    <mergeCell ref="F9:G9"/>
    <mergeCell ref="F10:G10"/>
    <mergeCell ref="F11:G11"/>
    <mergeCell ref="F12:G12"/>
    <mergeCell ref="K17:M17"/>
    <mergeCell ref="F18:G18"/>
    <mergeCell ref="K18:M18"/>
    <mergeCell ref="F19:G19"/>
    <mergeCell ref="K19:M19"/>
    <mergeCell ref="B1:I1"/>
    <mergeCell ref="K1:K6"/>
    <mergeCell ref="L1:Q6"/>
    <mergeCell ref="B2:C2"/>
    <mergeCell ref="D2:E2"/>
    <mergeCell ref="F2:G2"/>
    <mergeCell ref="H2:I2"/>
    <mergeCell ref="B3:C3"/>
    <mergeCell ref="D3:E3"/>
    <mergeCell ref="F3:G3"/>
    <mergeCell ref="H3:I3"/>
    <mergeCell ref="B4:C4"/>
    <mergeCell ref="D4:E4"/>
    <mergeCell ref="F4:G4"/>
    <mergeCell ref="H4:I4"/>
    <mergeCell ref="B5:C5"/>
    <mergeCell ref="D5:E5"/>
    <mergeCell ref="F5:G5"/>
    <mergeCell ref="H5:I5"/>
    <mergeCell ref="K10:M10"/>
    <mergeCell ref="K9:M9"/>
    <mergeCell ref="B37:E37"/>
    <mergeCell ref="B22:D25"/>
    <mergeCell ref="E29:H29"/>
    <mergeCell ref="E30:H30"/>
    <mergeCell ref="B38:E38"/>
    <mergeCell ref="B39:E39"/>
    <mergeCell ref="E24:F24"/>
    <mergeCell ref="E25:F25"/>
    <mergeCell ref="E27:H28"/>
    <mergeCell ref="B27:D32"/>
    <mergeCell ref="B36:E36"/>
    <mergeCell ref="E22:I22"/>
    <mergeCell ref="I27:K27"/>
    <mergeCell ref="F34:H34"/>
    <mergeCell ref="E31:H31"/>
    <mergeCell ref="E32:H32"/>
    <mergeCell ref="B34:E35"/>
    <mergeCell ref="B40:E40"/>
    <mergeCell ref="B43:D53"/>
    <mergeCell ref="E43:F43"/>
    <mergeCell ref="G43:L43"/>
    <mergeCell ref="E48:H48"/>
    <mergeCell ref="I48:O48"/>
    <mergeCell ref="E51:H51"/>
    <mergeCell ref="I51:O51"/>
    <mergeCell ref="Q44:Q45"/>
    <mergeCell ref="G45:H45"/>
    <mergeCell ref="I45:J45"/>
    <mergeCell ref="K45:L45"/>
    <mergeCell ref="E46:Q46"/>
    <mergeCell ref="E47:H47"/>
    <mergeCell ref="I47:O47"/>
    <mergeCell ref="P47:Q47"/>
    <mergeCell ref="M43:N43"/>
    <mergeCell ref="O43:P43"/>
    <mergeCell ref="E44:F45"/>
    <mergeCell ref="G44:H44"/>
    <mergeCell ref="I44:J44"/>
    <mergeCell ref="K44:L44"/>
    <mergeCell ref="O44:P45"/>
    <mergeCell ref="P51:Q51"/>
    <mergeCell ref="E52:H52"/>
    <mergeCell ref="I52:O52"/>
    <mergeCell ref="P52:Q52"/>
    <mergeCell ref="E53:O53"/>
    <mergeCell ref="P53:Q53"/>
    <mergeCell ref="P48:Q48"/>
    <mergeCell ref="E49:H49"/>
    <mergeCell ref="I49:O49"/>
    <mergeCell ref="P49:Q49"/>
    <mergeCell ref="E50:H50"/>
    <mergeCell ref="I50:O50"/>
    <mergeCell ref="P50:Q50"/>
    <mergeCell ref="K59:K60"/>
    <mergeCell ref="L59:L60"/>
    <mergeCell ref="M59:M60"/>
    <mergeCell ref="N59:N60"/>
    <mergeCell ref="O59:O60"/>
    <mergeCell ref="P59:P60"/>
    <mergeCell ref="B56:D60"/>
    <mergeCell ref="E56:F56"/>
    <mergeCell ref="E57:F57"/>
    <mergeCell ref="E58:F58"/>
    <mergeCell ref="E59:F60"/>
    <mergeCell ref="G59:G60"/>
    <mergeCell ref="H59:H60"/>
    <mergeCell ref="I59:I60"/>
    <mergeCell ref="J59:J60"/>
    <mergeCell ref="L56:L57"/>
  </mergeCells>
  <conditionalFormatting sqref="G58">
    <cfRule type="expression" dxfId="143" priority="32">
      <formula>$G$57="Ja"</formula>
    </cfRule>
    <cfRule type="expression" dxfId="142" priority="33">
      <formula>$G$57="Nein | Nej"</formula>
    </cfRule>
  </conditionalFormatting>
  <conditionalFormatting sqref="H58">
    <cfRule type="expression" dxfId="141" priority="31">
      <formula>$H$57="Ja"</formula>
    </cfRule>
  </conditionalFormatting>
  <conditionalFormatting sqref="H59:H60">
    <cfRule type="expression" dxfId="140" priority="12">
      <formula>$H$57="Nein | Nej"</formula>
    </cfRule>
  </conditionalFormatting>
  <conditionalFormatting sqref="I58">
    <cfRule type="expression" dxfId="139" priority="29">
      <formula>$I$57="Ja"</formula>
    </cfRule>
  </conditionalFormatting>
  <conditionalFormatting sqref="I58:I60">
    <cfRule type="expression" dxfId="138" priority="11">
      <formula>$I$57="Nein | Nej"</formula>
    </cfRule>
  </conditionalFormatting>
  <conditionalFormatting sqref="J58">
    <cfRule type="expression" dxfId="137" priority="27">
      <formula>$J$57="Ja"</formula>
    </cfRule>
  </conditionalFormatting>
  <conditionalFormatting sqref="J58:J60">
    <cfRule type="expression" dxfId="136" priority="10">
      <formula>$J$57="Nein | Nej"</formula>
    </cfRule>
  </conditionalFormatting>
  <conditionalFormatting sqref="K58">
    <cfRule type="expression" dxfId="135" priority="25">
      <formula>$K$57="Ja"</formula>
    </cfRule>
  </conditionalFormatting>
  <conditionalFormatting sqref="K58:K60">
    <cfRule type="expression" dxfId="134" priority="9">
      <formula>$K$57="Nein | Nej"</formula>
    </cfRule>
  </conditionalFormatting>
  <conditionalFormatting sqref="L58">
    <cfRule type="cellIs" dxfId="133" priority="1" operator="equal">
      <formula>1</formula>
    </cfRule>
    <cfRule type="cellIs" dxfId="132" priority="2" operator="lessThan">
      <formula>1</formula>
    </cfRule>
    <cfRule type="cellIs" dxfId="131" priority="3" operator="greaterThan">
      <formula>100%</formula>
    </cfRule>
  </conditionalFormatting>
  <conditionalFormatting sqref="M59:M60">
    <cfRule type="expression" dxfId="130" priority="7">
      <formula>$M$57="Nein | Nej"</formula>
    </cfRule>
  </conditionalFormatting>
  <conditionalFormatting sqref="N59:N60">
    <cfRule type="expression" dxfId="129" priority="6">
      <formula>$N$57="Nein | Nej"</formula>
    </cfRule>
  </conditionalFormatting>
  <conditionalFormatting sqref="O59:O60">
    <cfRule type="expression" dxfId="128" priority="5">
      <formula>$O$57="Nein | Nej"</formula>
    </cfRule>
  </conditionalFormatting>
  <conditionalFormatting sqref="P59:P60">
    <cfRule type="expression" dxfId="127" priority="4">
      <formula>$P$57="Nein | Nej"</formula>
    </cfRule>
  </conditionalFormatting>
  <conditionalFormatting sqref="Q44">
    <cfRule type="cellIs" dxfId="126" priority="34" operator="notEqual">
      <formula>0</formula>
    </cfRule>
  </conditionalFormatting>
  <conditionalFormatting sqref="Q44:Q45">
    <cfRule type="cellIs" dxfId="125" priority="14" operator="equal">
      <formula>0</formula>
    </cfRule>
  </conditionalFormatting>
  <dataValidations count="9">
    <dataValidation type="decimal" operator="greaterThanOrEqual" allowBlank="1" showInputMessage="1" showErrorMessage="1" prompt="Bitte geben Sie hier die Anzahl der Vollzeitstellen für jede der drei Leistungsgruppen in der Nachlaufzeit an | Indtast venligst her antal fuldtidsstillinger for hver af de tre funktionsgrupper i opfølgningsperioden" sqref="I17:I19" xr:uid="{00000000-0002-0000-0400-000000000000}">
      <formula1>0</formula1>
    </dataValidation>
    <dataValidation type="decimal" operator="greaterThanOrEqual" allowBlank="1" showInputMessage="1" showErrorMessage="1" prompt="Bitte geben Sie hier die Anzahl der Vollzeitstellen für jede der drei Leistungsgruppen in der Projektperiode an | Indtast venligst her antal fuldtidsstillinger for hver af de tre funktionsgrupper i projektperioden" sqref="I10:I12" xr:uid="{00000000-0002-0000-0400-000001000000}">
      <formula1>0</formula1>
    </dataValidation>
    <dataValidation type="textLength" allowBlank="1" showInputMessage="1" showErrorMessage="1" prompt="Bitte fügen Sie hier eine Beschreibung der Tätigkeiten der jeweiligen Leistungsgruppe im Projekt bei | Tilføj her venligst en beskrivelse af de enkelte funktionsgruppes aktiviteter i projektet." sqref="F17:G19 F10:G12" xr:uid="{00000000-0002-0000-0400-000002000000}">
      <formula1>0</formula1>
      <formula2>1000</formula2>
    </dataValidation>
    <dataValidation type="decimal" operator="greaterThanOrEqual" allowBlank="1" showInputMessage="1" showErrorMessage="1" prompt="Bitte geben Sie hier die Höhe des Interreg-Zuschusses für den Partner an | Indtast venligst værdien for Interreg-tilskuddet for partneren  " sqref="I45" xr:uid="{00000000-0002-0000-0400-000003000000}">
      <formula1>0</formula1>
    </dataValidation>
    <dataValidation type="decimal" operator="greaterThanOrEqual" allowBlank="1" showInputMessage="1" showErrorMessage="1" sqref="P48:Q52 I29:I31" xr:uid="{00000000-0002-0000-0400-000004000000}">
      <formula1>0</formula1>
    </dataValidation>
    <dataValidation type="textLength" allowBlank="1" showInputMessage="1" showErrorMessage="1" sqref="E29:H31 P10:Q12 I48:O52 K17:K19 K10:K12 N10:N12" xr:uid="{00000000-0002-0000-0400-000005000000}">
      <formula1>0</formula1>
      <formula2>1000</formula2>
    </dataValidation>
    <dataValidation type="custom" allowBlank="1" showInputMessage="1" showErrorMessage="1" sqref="G57" xr:uid="{00000000-0002-0000-0400-000006000000}">
      <formula1>"Ja"</formula1>
    </dataValidation>
    <dataValidation type="list" allowBlank="1" showInputMessage="1" showErrorMessage="1" prompt="Bitte setzen Sie die Auswahl auf &quot;Ja&quot;, wenn der Partner am Teilziel beteiligt ist | Vælg venligst &quot;ja&quot;, når partneren deltager i delmålet " sqref="H57:K57" xr:uid="{00000000-0002-0000-0400-000007000000}">
      <formula1>"Ja,Nein | Nej"</formula1>
    </dataValidation>
    <dataValidation allowBlank="1" showInputMessage="1" showErrorMessage="1" error="Bitte tragen Sie entweder &quot;DE&quot; oder DK&quot; ein. | Venligst indsæt enten &quot;DE&quot; eller &quot;DK&quot;" sqref="D3" xr:uid="{00000000-0002-0000-0400-000008000000}"/>
  </dataValidations>
  <pageMargins left="0.23622047244094491" right="0.23622047244094491" top="0.74803149606299213" bottom="0.74803149606299213" header="0.31496062992125984" footer="0.31496062992125984"/>
  <pageSetup paperSize="9" scale="55" fitToHeight="2" orientation="landscape" r:id="rId1"/>
  <headerFooter alignWithMargins="0">
    <oddHeader>&amp;L&amp;"Arial Black,Fett"&amp;16 7. Partnerbudget Projektpartner 4</oddHeader>
    <oddFooter>&amp;L&amp;KFF0000Budgetmodel PKP - Version 2, 12.05.2023&amp;R Budget &amp;A Seite | side  &amp;P/&amp;N</oddFooter>
  </headerFooter>
  <rowBreaks count="2" manualBreakCount="2">
    <brk id="26" max="16383" man="1"/>
    <brk id="41" max="16383" man="1"/>
  </rowBreaks>
  <extLst>
    <ext xmlns:x14="http://schemas.microsoft.com/office/spreadsheetml/2009/9/main" uri="{CCE6A557-97BC-4b89-ADB6-D9C93CAAB3DF}">
      <x14:dataValidations xmlns:xm="http://schemas.microsoft.com/office/excel/2006/main" count="2">
        <x14:dataValidation type="decimal" allowBlank="1" showInputMessage="1" showErrorMessage="1" error="Bitte wählen Sie einen Wert höher als 0 % und maximal 100 %, wenn der Partner an dem Teilziel beteiligt ist | Vælg indtast en værdi højere end 0 % og maksimal 100 %, når partneren deltager i delmålet" prompt="Bitte wählen Sie einen Wert höher als 0 % und maximal 100 %, wenn der Partner an dem Teilziel beteiligt ist | Vælg indtast en værdi højere end 0 % og maksimal 100 %, når partneren deltager i delmålet" xr:uid="{00000000-0002-0000-0400-000009000000}">
          <x14:formula1>
            <xm:f>Quellen!$H$3</xm:f>
          </x14:formula1>
          <x14:formula2>
            <xm:f>Quellen!$L$3</xm:f>
          </x14:formula2>
          <xm:sqref>G58:K58</xm:sqref>
        </x14:dataValidation>
        <x14:dataValidation type="list" allowBlank="1" showInputMessage="1" showErrorMessage="1" prompt="Bitte wählen Sie die Form der Kofinanzierung aus der Auswahl | Vælg venligst medfinansieringsformen ud fra listen" xr:uid="{00000000-0002-0000-0400-00000A000000}">
          <x14:formula1>
            <xm:f>Quellen!$B$4:$B$8</xm:f>
          </x14:formula1>
          <xm:sqref>E48:H52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CBCBC"/>
  </sheetPr>
  <dimension ref="A1:LW86"/>
  <sheetViews>
    <sheetView showGridLines="0" topLeftCell="A7" zoomScale="82" zoomScaleNormal="82" zoomScaleSheetLayoutView="80" zoomScalePageLayoutView="84" workbookViewId="0">
      <selection activeCell="F12" sqref="F12:G12"/>
    </sheetView>
  </sheetViews>
  <sheetFormatPr baseColWidth="10" defaultColWidth="2.77734375" defaultRowHeight="14.4" x14ac:dyDescent="0.3"/>
  <cols>
    <col min="1" max="1" width="4.77734375" style="34" customWidth="1"/>
    <col min="2" max="3" width="15.77734375" style="34" customWidth="1"/>
    <col min="4" max="4" width="9.21875" style="34" customWidth="1"/>
    <col min="5" max="15" width="15.77734375" style="34" customWidth="1"/>
    <col min="16" max="16" width="15.44140625" style="34" customWidth="1"/>
    <col min="17" max="17" width="21.77734375" style="34" customWidth="1"/>
    <col min="18" max="16384" width="2.77734375" style="34"/>
  </cols>
  <sheetData>
    <row r="1" spans="2:335" ht="33.9" customHeight="1" x14ac:dyDescent="0.3">
      <c r="B1" s="532" t="s">
        <v>125</v>
      </c>
      <c r="C1" s="533"/>
      <c r="D1" s="533"/>
      <c r="E1" s="533"/>
      <c r="F1" s="533"/>
      <c r="G1" s="533"/>
      <c r="H1" s="533"/>
      <c r="I1" s="534"/>
      <c r="K1" s="503" t="s">
        <v>106</v>
      </c>
      <c r="L1" s="506" t="s">
        <v>214</v>
      </c>
      <c r="M1" s="507"/>
      <c r="N1" s="507"/>
      <c r="O1" s="507"/>
      <c r="P1" s="507"/>
      <c r="Q1" s="508"/>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row>
    <row r="2" spans="2:335" s="35" customFormat="1" ht="52.5" customHeight="1" x14ac:dyDescent="0.3">
      <c r="B2" s="543" t="s">
        <v>52</v>
      </c>
      <c r="C2" s="544"/>
      <c r="D2" s="547" t="str">
        <f>IF('Angaben-Oplysninger'!E5="","",'Angaben-Oplysninger'!E5)</f>
        <v>Myre DK-DE</v>
      </c>
      <c r="E2" s="547"/>
      <c r="F2" s="544" t="s">
        <v>53</v>
      </c>
      <c r="G2" s="544"/>
      <c r="H2" s="548">
        <f>K45</f>
        <v>0.64999999999999991</v>
      </c>
      <c r="I2" s="549"/>
      <c r="K2" s="504"/>
      <c r="L2" s="509"/>
      <c r="M2" s="510"/>
      <c r="N2" s="510"/>
      <c r="O2" s="510"/>
      <c r="P2" s="510"/>
      <c r="Q2" s="511"/>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row>
    <row r="3" spans="2:335" s="35" customFormat="1" ht="52.5" customHeight="1" x14ac:dyDescent="0.3">
      <c r="B3" s="543" t="s">
        <v>54</v>
      </c>
      <c r="C3" s="544"/>
      <c r="D3" s="547" t="str">
        <f>IF('Angaben-Oplysninger'!F15="","",'Angaben-Oplysninger'!F15)</f>
        <v>DE</v>
      </c>
      <c r="E3" s="547"/>
      <c r="F3" s="544" t="s">
        <v>55</v>
      </c>
      <c r="G3" s="544"/>
      <c r="H3" s="551">
        <f>E44</f>
        <v>43076.923076923085</v>
      </c>
      <c r="I3" s="552"/>
      <c r="K3" s="504"/>
      <c r="L3" s="509"/>
      <c r="M3" s="510"/>
      <c r="N3" s="510"/>
      <c r="O3" s="510"/>
      <c r="P3" s="510"/>
      <c r="Q3" s="511"/>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row>
    <row r="4" spans="2:335" s="35" customFormat="1" ht="52.5" customHeight="1" x14ac:dyDescent="0.3">
      <c r="B4" s="543" t="s">
        <v>74</v>
      </c>
      <c r="C4" s="544"/>
      <c r="D4" s="547" t="str">
        <f>IF('Angaben-Oplysninger'!D15="","",'Angaben-Oplysninger'!D15)</f>
        <v>Regionales Berufsbildungszentrum Kiel</v>
      </c>
      <c r="E4" s="547"/>
      <c r="F4" s="544" t="s">
        <v>56</v>
      </c>
      <c r="G4" s="544"/>
      <c r="H4" s="541">
        <f>I45</f>
        <v>28000</v>
      </c>
      <c r="I4" s="542"/>
      <c r="K4" s="504"/>
      <c r="L4" s="509"/>
      <c r="M4" s="510"/>
      <c r="N4" s="510"/>
      <c r="O4" s="510"/>
      <c r="P4" s="510"/>
      <c r="Q4" s="511"/>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row>
    <row r="5" spans="2:335" s="35" customFormat="1" ht="52.5" customHeight="1" thickBot="1" x14ac:dyDescent="0.35">
      <c r="B5" s="545" t="s">
        <v>75</v>
      </c>
      <c r="C5" s="546"/>
      <c r="D5" s="550" t="str">
        <f>'Angaben-Oplysninger'!C15</f>
        <v>Projektpartner 2</v>
      </c>
      <c r="E5" s="550"/>
      <c r="F5" s="546" t="s">
        <v>234</v>
      </c>
      <c r="G5" s="546"/>
      <c r="H5" s="541">
        <f>IF(H2="-","-",H3*(100%-H2))</f>
        <v>15076.923076923083</v>
      </c>
      <c r="I5" s="542"/>
      <c r="K5" s="504"/>
      <c r="L5" s="509"/>
      <c r="M5" s="510"/>
      <c r="N5" s="510"/>
      <c r="O5" s="510"/>
      <c r="P5" s="510"/>
      <c r="Q5" s="511"/>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row>
    <row r="6" spans="2:335" s="35" customFormat="1" ht="49.5" customHeight="1" thickBot="1" x14ac:dyDescent="0.35">
      <c r="K6" s="505"/>
      <c r="L6" s="512"/>
      <c r="M6" s="513"/>
      <c r="N6" s="513"/>
      <c r="O6" s="513"/>
      <c r="P6" s="513"/>
      <c r="Q6" s="514"/>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row>
    <row r="7" spans="2:335" s="35" customFormat="1" ht="19.649999999999999" customHeight="1" thickBot="1" x14ac:dyDescent="0.35">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row>
    <row r="8" spans="2:335" s="35" customFormat="1" ht="37.65" customHeight="1" thickBot="1" x14ac:dyDescent="0.35">
      <c r="B8" s="535" t="s">
        <v>263</v>
      </c>
      <c r="C8" s="536"/>
      <c r="D8" s="536"/>
      <c r="E8" s="638" t="s">
        <v>213</v>
      </c>
      <c r="F8" s="639"/>
      <c r="G8" s="639"/>
      <c r="H8" s="639"/>
      <c r="I8" s="639"/>
      <c r="J8" s="639"/>
      <c r="K8" s="639"/>
      <c r="L8" s="639"/>
      <c r="M8" s="640"/>
      <c r="N8" s="52"/>
      <c r="O8" s="52"/>
      <c r="P8" s="52"/>
      <c r="Q8" s="52"/>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row>
    <row r="9" spans="2:335" s="35" customFormat="1" ht="66.75" customHeight="1" x14ac:dyDescent="0.3">
      <c r="B9" s="537"/>
      <c r="C9" s="538"/>
      <c r="D9" s="538"/>
      <c r="E9" s="140" t="s">
        <v>70</v>
      </c>
      <c r="F9" s="615" t="s">
        <v>185</v>
      </c>
      <c r="G9" s="615"/>
      <c r="H9" s="141" t="s">
        <v>110</v>
      </c>
      <c r="I9" s="141" t="s">
        <v>48</v>
      </c>
      <c r="J9" s="162" t="s">
        <v>9</v>
      </c>
      <c r="K9" s="615" t="s">
        <v>184</v>
      </c>
      <c r="L9" s="615"/>
      <c r="M9" s="616"/>
      <c r="N9" s="111"/>
      <c r="O9" s="111"/>
      <c r="P9" s="52"/>
      <c r="Q9" s="52"/>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row>
    <row r="10" spans="2:335" s="35" customFormat="1" ht="149.4" customHeight="1" x14ac:dyDescent="0.3">
      <c r="B10" s="537"/>
      <c r="C10" s="538"/>
      <c r="D10" s="538"/>
      <c r="E10" s="37" t="s">
        <v>187</v>
      </c>
      <c r="F10" s="496" t="s">
        <v>296</v>
      </c>
      <c r="G10" s="496"/>
      <c r="H10" s="108">
        <f>IF($D$3="DE",62,IF($D$3="DK",68,0))</f>
        <v>62</v>
      </c>
      <c r="I10" s="3">
        <v>3.4883720930232558E-2</v>
      </c>
      <c r="J10" s="166">
        <f>$H10*I10*1720</f>
        <v>3719.9999999999995</v>
      </c>
      <c r="K10" s="611" t="s">
        <v>297</v>
      </c>
      <c r="L10" s="611"/>
      <c r="M10" s="612"/>
      <c r="N10" s="112"/>
      <c r="O10" s="113"/>
      <c r="P10" s="114"/>
      <c r="Q10" s="114"/>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row>
    <row r="11" spans="2:335" s="35" customFormat="1" ht="149.4" customHeight="1" x14ac:dyDescent="0.3">
      <c r="B11" s="537"/>
      <c r="C11" s="538"/>
      <c r="D11" s="538"/>
      <c r="E11" s="37" t="s">
        <v>50</v>
      </c>
      <c r="F11" s="496" t="s">
        <v>283</v>
      </c>
      <c r="G11" s="496"/>
      <c r="H11" s="108">
        <f>IF($D$3="DE",46,IF($D$3="DK",51,0))</f>
        <v>46</v>
      </c>
      <c r="I11" s="3">
        <v>0.32228552539472666</v>
      </c>
      <c r="J11" s="166">
        <f>$H11*I11*1720</f>
        <v>25499.230769230773</v>
      </c>
      <c r="K11" s="611" t="s">
        <v>304</v>
      </c>
      <c r="L11" s="611"/>
      <c r="M11" s="612"/>
      <c r="N11" s="112"/>
      <c r="O11" s="113"/>
      <c r="P11" s="114"/>
      <c r="Q11" s="114"/>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row>
    <row r="12" spans="2:335" s="35" customFormat="1" ht="149.4" customHeight="1" thickBot="1" x14ac:dyDescent="0.35">
      <c r="B12" s="537"/>
      <c r="C12" s="538"/>
      <c r="D12" s="538"/>
      <c r="E12" s="142" t="s">
        <v>51</v>
      </c>
      <c r="F12" s="480" t="s">
        <v>284</v>
      </c>
      <c r="G12" s="480"/>
      <c r="H12" s="119">
        <f>IF($D$3="DE",31,IF($D$3="DK",33,0))</f>
        <v>31</v>
      </c>
      <c r="I12" s="120">
        <v>2.9069767441860465E-2</v>
      </c>
      <c r="J12" s="167">
        <f>$H12*I12*1720</f>
        <v>1550</v>
      </c>
      <c r="K12" s="613" t="s">
        <v>300</v>
      </c>
      <c r="L12" s="613"/>
      <c r="M12" s="614"/>
      <c r="N12" s="112"/>
      <c r="O12" s="113"/>
      <c r="P12" s="114"/>
      <c r="Q12" s="114"/>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row>
    <row r="13" spans="2:335" s="35" customFormat="1" ht="33" customHeight="1" thickBot="1" x14ac:dyDescent="0.35">
      <c r="B13" s="539"/>
      <c r="C13" s="540"/>
      <c r="D13" s="540"/>
      <c r="E13" s="648" t="s">
        <v>9</v>
      </c>
      <c r="F13" s="649"/>
      <c r="G13" s="649"/>
      <c r="H13" s="649"/>
      <c r="I13" s="650">
        <f>SUM(J10:J12)</f>
        <v>30769.230769230773</v>
      </c>
      <c r="J13" s="650"/>
      <c r="K13" s="660"/>
      <c r="L13" s="661"/>
      <c r="M13" s="662"/>
      <c r="N13" s="124"/>
      <c r="O13" s="1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row>
    <row r="14" spans="2:335" s="35" customFormat="1" ht="23.4" customHeight="1" thickBot="1" x14ac:dyDescent="0.35">
      <c r="B14" s="39"/>
      <c r="C14" s="40"/>
      <c r="D14" s="41"/>
      <c r="E14" s="42"/>
      <c r="F14" s="40"/>
      <c r="G14" s="40"/>
      <c r="H14" s="43"/>
      <c r="I14" s="44"/>
      <c r="J14" s="44"/>
      <c r="K14" s="44"/>
      <c r="L14" s="44"/>
      <c r="M14" s="44"/>
      <c r="N14" s="44"/>
      <c r="O14" s="45"/>
      <c r="P14" s="45"/>
      <c r="Q14" s="45"/>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row>
    <row r="15" spans="2:335" s="35" customFormat="1" ht="39" customHeight="1" thickBot="1" x14ac:dyDescent="0.35">
      <c r="B15" s="466" t="s">
        <v>238</v>
      </c>
      <c r="C15" s="561"/>
      <c r="D15" s="562"/>
      <c r="E15" s="426" t="s">
        <v>216</v>
      </c>
      <c r="F15" s="427"/>
      <c r="G15" s="427"/>
      <c r="H15" s="427"/>
      <c r="I15" s="427"/>
      <c r="J15" s="427"/>
      <c r="K15" s="427"/>
      <c r="L15" s="427"/>
      <c r="M15" s="428"/>
      <c r="N15" s="44"/>
      <c r="O15" s="45"/>
      <c r="P15" s="45"/>
      <c r="Q15" s="4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row>
    <row r="16" spans="2:335" s="35" customFormat="1" ht="60.75" customHeight="1" x14ac:dyDescent="0.3">
      <c r="B16" s="563"/>
      <c r="C16" s="564"/>
      <c r="D16" s="565"/>
      <c r="E16" s="143" t="s">
        <v>70</v>
      </c>
      <c r="F16" s="517" t="s">
        <v>185</v>
      </c>
      <c r="G16" s="517"/>
      <c r="H16" s="154" t="s">
        <v>110</v>
      </c>
      <c r="I16" s="154" t="s">
        <v>48</v>
      </c>
      <c r="J16" s="154" t="s">
        <v>173</v>
      </c>
      <c r="K16" s="622" t="s">
        <v>184</v>
      </c>
      <c r="L16" s="622"/>
      <c r="M16" s="623"/>
      <c r="N16" s="44"/>
      <c r="O16" s="45"/>
      <c r="P16" s="45"/>
      <c r="Q16" s="45"/>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row>
    <row r="17" spans="2:335" s="35" customFormat="1" ht="104.25" customHeight="1" x14ac:dyDescent="0.3">
      <c r="B17" s="563"/>
      <c r="C17" s="564"/>
      <c r="D17" s="565"/>
      <c r="E17" s="37" t="s">
        <v>49</v>
      </c>
      <c r="F17" s="496"/>
      <c r="G17" s="496"/>
      <c r="H17" s="108">
        <f>IF($D$3="DE",62,IF($D$3="DK",68,0))</f>
        <v>62</v>
      </c>
      <c r="I17" s="3">
        <v>0</v>
      </c>
      <c r="J17" s="108">
        <f>$H17*I17*287</f>
        <v>0</v>
      </c>
      <c r="K17" s="590"/>
      <c r="L17" s="591"/>
      <c r="M17" s="592"/>
      <c r="N17" s="44"/>
      <c r="O17" s="45"/>
      <c r="P17" s="45"/>
      <c r="Q17" s="45"/>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row>
    <row r="18" spans="2:335" s="35" customFormat="1" ht="104.25" customHeight="1" x14ac:dyDescent="0.3">
      <c r="B18" s="566"/>
      <c r="C18" s="567"/>
      <c r="D18" s="568"/>
      <c r="E18" s="37" t="s">
        <v>50</v>
      </c>
      <c r="F18" s="496"/>
      <c r="G18" s="496"/>
      <c r="H18" s="108">
        <f>IF($D$3="DE",46,IF($D$3="DK",51,0))</f>
        <v>46</v>
      </c>
      <c r="I18" s="3">
        <v>0</v>
      </c>
      <c r="J18" s="108">
        <f>$H18*I18*287</f>
        <v>0</v>
      </c>
      <c r="K18" s="590"/>
      <c r="L18" s="591"/>
      <c r="M18" s="592"/>
      <c r="N18" s="44"/>
      <c r="O18" s="45"/>
      <c r="P18" s="45"/>
      <c r="Q18" s="45"/>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row>
    <row r="19" spans="2:335" s="35" customFormat="1" ht="104.25" customHeight="1" thickBot="1" x14ac:dyDescent="0.35">
      <c r="B19" s="566"/>
      <c r="C19" s="567"/>
      <c r="D19" s="568"/>
      <c r="E19" s="38" t="s">
        <v>51</v>
      </c>
      <c r="F19" s="644"/>
      <c r="G19" s="644"/>
      <c r="H19" s="109">
        <f>IF($D$3="DE",31,IF($D$3="DK",33,0))</f>
        <v>31</v>
      </c>
      <c r="I19" s="4">
        <v>0</v>
      </c>
      <c r="J19" s="109">
        <f>$H19*I19*287</f>
        <v>0</v>
      </c>
      <c r="K19" s="645"/>
      <c r="L19" s="646"/>
      <c r="M19" s="647"/>
      <c r="N19" s="44"/>
      <c r="O19" s="45"/>
      <c r="P19" s="45"/>
      <c r="Q19" s="45"/>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row>
    <row r="20" spans="2:335" s="35" customFormat="1" ht="34.5" customHeight="1" thickBot="1" x14ac:dyDescent="0.35">
      <c r="B20" s="569"/>
      <c r="C20" s="570"/>
      <c r="D20" s="571"/>
      <c r="E20" s="598" t="s">
        <v>9</v>
      </c>
      <c r="F20" s="599"/>
      <c r="G20" s="599"/>
      <c r="H20" s="599"/>
      <c r="I20" s="641">
        <f>SUM(J17:J19)</f>
        <v>0</v>
      </c>
      <c r="J20" s="641"/>
      <c r="K20" s="642"/>
      <c r="L20" s="642"/>
      <c r="M20" s="643"/>
      <c r="N20" s="44"/>
      <c r="O20" s="45"/>
      <c r="P20" s="45"/>
      <c r="Q20" s="45"/>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row>
    <row r="21" spans="2:335" customFormat="1" ht="34.5" customHeight="1" thickBot="1" x14ac:dyDescent="0.35"/>
    <row r="22" spans="2:335" s="35" customFormat="1" ht="37.65" customHeight="1" x14ac:dyDescent="0.3">
      <c r="B22" s="466" t="s">
        <v>206</v>
      </c>
      <c r="C22" s="561"/>
      <c r="D22" s="562"/>
      <c r="E22" s="632" t="s">
        <v>111</v>
      </c>
      <c r="F22" s="633"/>
      <c r="G22" s="633"/>
      <c r="H22" s="633"/>
      <c r="I22" s="634"/>
      <c r="J22" s="52"/>
      <c r="K22" s="5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row>
    <row r="23" spans="2:335" s="35" customFormat="1" ht="55.65" customHeight="1" x14ac:dyDescent="0.3">
      <c r="B23" s="563"/>
      <c r="C23" s="564"/>
      <c r="D23" s="565"/>
      <c r="E23" s="655"/>
      <c r="F23" s="656"/>
      <c r="G23" s="46" t="s">
        <v>204</v>
      </c>
      <c r="H23" s="89" t="s">
        <v>173</v>
      </c>
      <c r="I23" s="90" t="s">
        <v>9</v>
      </c>
      <c r="J23" s="111"/>
      <c r="K23" s="111"/>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row>
    <row r="24" spans="2:335" s="35" customFormat="1" ht="30.75" customHeight="1" thickBot="1" x14ac:dyDescent="0.35">
      <c r="B24" s="563"/>
      <c r="C24" s="564"/>
      <c r="D24" s="565"/>
      <c r="E24" s="628" t="s">
        <v>112</v>
      </c>
      <c r="F24" s="629"/>
      <c r="G24" s="47">
        <f>I13</f>
        <v>30769.230769230773</v>
      </c>
      <c r="H24" s="47">
        <f>I20</f>
        <v>0</v>
      </c>
      <c r="I24" s="48">
        <f>SUM(G24:H24)</f>
        <v>30769.230769230773</v>
      </c>
      <c r="J24" s="121"/>
      <c r="K24" s="121"/>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row>
    <row r="25" spans="2:335" s="35" customFormat="1" ht="28.5" customHeight="1" thickBot="1" x14ac:dyDescent="0.35">
      <c r="B25" s="569"/>
      <c r="C25" s="570"/>
      <c r="D25" s="571"/>
      <c r="E25" s="606" t="s">
        <v>9</v>
      </c>
      <c r="F25" s="608"/>
      <c r="G25" s="49">
        <f>G24*0.4</f>
        <v>12307.69230769231</v>
      </c>
      <c r="H25" s="50">
        <f>H24*0.4</f>
        <v>0</v>
      </c>
      <c r="I25" s="51">
        <f>SUM(G25:H25)</f>
        <v>12307.69230769231</v>
      </c>
      <c r="J25" s="121"/>
      <c r="K25" s="122"/>
      <c r="M25" s="52"/>
      <c r="N25" s="52"/>
      <c r="Q25" s="43"/>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row>
    <row r="26" spans="2:335" s="35" customFormat="1" ht="28.5" customHeight="1" thickBot="1" x14ac:dyDescent="0.35">
      <c r="B26"/>
      <c r="C26"/>
      <c r="D26"/>
      <c r="E26"/>
      <c r="F26"/>
      <c r="G26"/>
      <c r="H26"/>
      <c r="I26"/>
      <c r="J26"/>
      <c r="K26"/>
      <c r="L26" s="52"/>
      <c r="M26" s="52"/>
      <c r="N26" s="52"/>
      <c r="Q26" s="43"/>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row>
    <row r="27" spans="2:335" s="35" customFormat="1" ht="38.25" customHeight="1" x14ac:dyDescent="0.3">
      <c r="B27" s="466" t="s">
        <v>126</v>
      </c>
      <c r="C27" s="561"/>
      <c r="D27" s="572"/>
      <c r="E27" s="351" t="s">
        <v>76</v>
      </c>
      <c r="F27" s="457"/>
      <c r="G27" s="457"/>
      <c r="H27" s="352"/>
      <c r="I27" s="632" t="s">
        <v>111</v>
      </c>
      <c r="J27" s="633"/>
      <c r="K27" s="634"/>
      <c r="L27" s="52"/>
      <c r="M27" s="52"/>
      <c r="N27" s="42"/>
      <c r="O27" s="53"/>
      <c r="P27" s="53"/>
      <c r="Q27" s="53"/>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row>
    <row r="28" spans="2:335" s="35" customFormat="1" ht="47.25" customHeight="1" x14ac:dyDescent="0.3">
      <c r="B28" s="563"/>
      <c r="C28" s="564"/>
      <c r="D28" s="573"/>
      <c r="E28" s="630"/>
      <c r="F28" s="349"/>
      <c r="G28" s="349"/>
      <c r="H28" s="631"/>
      <c r="I28" s="88" t="s">
        <v>204</v>
      </c>
      <c r="J28" s="129" t="s">
        <v>175</v>
      </c>
      <c r="K28" s="90" t="s">
        <v>9</v>
      </c>
      <c r="L28" s="111"/>
      <c r="M28" s="111"/>
      <c r="N28" s="54"/>
      <c r="O28" s="53"/>
      <c r="P28" s="53"/>
      <c r="Q28" s="53"/>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row>
    <row r="29" spans="2:335" s="35" customFormat="1" ht="24.75" customHeight="1" x14ac:dyDescent="0.3">
      <c r="B29" s="563"/>
      <c r="C29" s="564"/>
      <c r="D29" s="573"/>
      <c r="E29" s="581"/>
      <c r="F29" s="582"/>
      <c r="G29" s="582"/>
      <c r="H29" s="583"/>
      <c r="I29" s="72"/>
      <c r="J29" s="76"/>
      <c r="K29" s="145">
        <f>I29</f>
        <v>0</v>
      </c>
      <c r="M29" s="115"/>
      <c r="N29" s="55"/>
      <c r="O29" s="53"/>
      <c r="P29" s="53"/>
      <c r="Q29" s="53"/>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row>
    <row r="30" spans="2:335" s="35" customFormat="1" ht="29.25" customHeight="1" x14ac:dyDescent="0.3">
      <c r="B30" s="563"/>
      <c r="C30" s="564"/>
      <c r="D30" s="573"/>
      <c r="E30" s="581"/>
      <c r="F30" s="582"/>
      <c r="G30" s="582"/>
      <c r="H30" s="583"/>
      <c r="I30" s="72"/>
      <c r="J30" s="76"/>
      <c r="K30" s="145">
        <f>I30</f>
        <v>0</v>
      </c>
      <c r="M30" s="115"/>
      <c r="N30" s="55"/>
      <c r="O30" s="53"/>
      <c r="P30" s="53"/>
      <c r="Q30" s="53"/>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row>
    <row r="31" spans="2:335" s="35" customFormat="1" ht="28.5" customHeight="1" thickBot="1" x14ac:dyDescent="0.35">
      <c r="B31" s="563"/>
      <c r="C31" s="564"/>
      <c r="D31" s="573"/>
      <c r="E31" s="635"/>
      <c r="F31" s="636"/>
      <c r="G31" s="636"/>
      <c r="H31" s="637"/>
      <c r="I31" s="73"/>
      <c r="J31" s="77"/>
      <c r="K31" s="146">
        <f>I31</f>
        <v>0</v>
      </c>
      <c r="M31" s="115"/>
      <c r="N31" s="55"/>
      <c r="O31" s="53"/>
      <c r="P31" s="53"/>
      <c r="Q31" s="53"/>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row>
    <row r="32" spans="2:335" s="35" customFormat="1" ht="30.75" customHeight="1" thickBot="1" x14ac:dyDescent="0.35">
      <c r="B32" s="569"/>
      <c r="C32" s="570"/>
      <c r="D32" s="574"/>
      <c r="E32" s="587" t="s">
        <v>40</v>
      </c>
      <c r="F32" s="588"/>
      <c r="G32" s="588"/>
      <c r="H32" s="589"/>
      <c r="I32" s="74">
        <f>SUM(I29:I31)</f>
        <v>0</v>
      </c>
      <c r="J32" s="75"/>
      <c r="K32" s="147">
        <f>SUM(K29:K31)</f>
        <v>0</v>
      </c>
      <c r="M32" s="116"/>
      <c r="N32" s="56"/>
      <c r="O32" s="53"/>
      <c r="P32" s="53"/>
      <c r="Q32" s="53"/>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row>
    <row r="33" spans="1:335" s="35" customFormat="1" ht="31.5" customHeight="1" thickBot="1" x14ac:dyDescent="0.35">
      <c r="A33"/>
      <c r="B33"/>
      <c r="C33"/>
      <c r="D33"/>
      <c r="E33"/>
      <c r="F33"/>
      <c r="G33"/>
      <c r="H33"/>
      <c r="I33"/>
      <c r="J33"/>
      <c r="K33"/>
      <c r="L33"/>
      <c r="M33"/>
      <c r="N33"/>
      <c r="O33"/>
      <c r="P33"/>
      <c r="Q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row>
    <row r="34" spans="1:335" s="35" customFormat="1" ht="33" customHeight="1" x14ac:dyDescent="0.3">
      <c r="A34"/>
      <c r="B34" s="555" t="s">
        <v>127</v>
      </c>
      <c r="C34" s="556"/>
      <c r="D34" s="556"/>
      <c r="E34" s="556"/>
      <c r="F34" s="632" t="s">
        <v>111</v>
      </c>
      <c r="G34" s="633"/>
      <c r="H34" s="634"/>
      <c r="I34" s="52"/>
      <c r="J34" s="52"/>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row>
    <row r="35" spans="1:335" s="35" customFormat="1" ht="57" customHeight="1" x14ac:dyDescent="0.3">
      <c r="A35"/>
      <c r="B35" s="558"/>
      <c r="C35" s="559"/>
      <c r="D35" s="559"/>
      <c r="E35" s="559"/>
      <c r="F35" s="36" t="s">
        <v>204</v>
      </c>
      <c r="G35" s="89" t="s">
        <v>173</v>
      </c>
      <c r="H35" s="90" t="s">
        <v>57</v>
      </c>
      <c r="I35" s="111"/>
      <c r="J35" s="111"/>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row>
    <row r="36" spans="1:335" s="35" customFormat="1" ht="44.25" customHeight="1" x14ac:dyDescent="0.3">
      <c r="A36"/>
      <c r="B36" s="463" t="s">
        <v>215</v>
      </c>
      <c r="C36" s="464"/>
      <c r="D36" s="464"/>
      <c r="E36" s="659"/>
      <c r="F36" s="93">
        <f>I13</f>
        <v>30769.230769230773</v>
      </c>
      <c r="G36" s="94">
        <f>I20</f>
        <v>0</v>
      </c>
      <c r="H36" s="95">
        <f>SUM(F36:G36)</f>
        <v>30769.230769230773</v>
      </c>
      <c r="I36" s="112"/>
      <c r="J36" s="113"/>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row>
    <row r="37" spans="1:335" s="35" customFormat="1" ht="64.5" customHeight="1" thickBot="1" x14ac:dyDescent="0.35">
      <c r="A37"/>
      <c r="B37" s="520" t="s">
        <v>207</v>
      </c>
      <c r="C37" s="521"/>
      <c r="D37" s="521"/>
      <c r="E37" s="654"/>
      <c r="F37" s="96">
        <f>G25</f>
        <v>12307.69230769231</v>
      </c>
      <c r="G37" s="97">
        <f>H25</f>
        <v>0</v>
      </c>
      <c r="H37" s="98">
        <f>SUM(F37:G37)</f>
        <v>12307.69230769231</v>
      </c>
      <c r="I37" s="112"/>
      <c r="J37" s="113"/>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row>
    <row r="38" spans="1:335" s="35" customFormat="1" ht="30.75" hidden="1" customHeight="1" thickBot="1" x14ac:dyDescent="0.35">
      <c r="A38"/>
      <c r="B38" s="523" t="s">
        <v>154</v>
      </c>
      <c r="C38" s="524"/>
      <c r="D38" s="524"/>
      <c r="E38" s="651"/>
      <c r="F38" s="99">
        <f>SUM(F36:F37)</f>
        <v>43076.923076923085</v>
      </c>
      <c r="G38" s="101">
        <f>SUM(G36:G37)</f>
        <v>0</v>
      </c>
      <c r="H38" s="102">
        <f>SUM(F38:G38)</f>
        <v>43076.923076923085</v>
      </c>
      <c r="I38" s="113"/>
      <c r="J38" s="113"/>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row>
    <row r="39" spans="1:335" s="35" customFormat="1" ht="30.75" hidden="1" customHeight="1" thickBot="1" x14ac:dyDescent="0.35">
      <c r="A39"/>
      <c r="B39" s="526" t="s">
        <v>59</v>
      </c>
      <c r="C39" s="527"/>
      <c r="D39" s="527"/>
      <c r="E39" s="652"/>
      <c r="F39" s="157">
        <f>I32</f>
        <v>0</v>
      </c>
      <c r="G39" s="104"/>
      <c r="H39" s="158">
        <f>F39</f>
        <v>0</v>
      </c>
      <c r="I39" s="123"/>
      <c r="J39" s="113"/>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row>
    <row r="40" spans="1:335" s="35" customFormat="1" ht="30.75" customHeight="1" thickBot="1" x14ac:dyDescent="0.35">
      <c r="A40"/>
      <c r="B40" s="529" t="s">
        <v>9</v>
      </c>
      <c r="C40" s="530"/>
      <c r="D40" s="530"/>
      <c r="E40" s="653"/>
      <c r="F40" s="99">
        <f>SUM(F36:F37)</f>
        <v>43076.923076923085</v>
      </c>
      <c r="G40" s="100">
        <f>SUM(G36:G37)</f>
        <v>0</v>
      </c>
      <c r="H40" s="102">
        <f>SUM(H36:H37)</f>
        <v>43076.923076923085</v>
      </c>
      <c r="I40" s="113"/>
      <c r="J40" s="113"/>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row>
    <row r="41" spans="1:335" s="35" customFormat="1" x14ac:dyDescent="0.3">
      <c r="A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row>
    <row r="42" spans="1:335" ht="15" thickBot="1" x14ac:dyDescent="0.35">
      <c r="A42"/>
      <c r="B42"/>
      <c r="C42"/>
      <c r="D42"/>
      <c r="E42"/>
      <c r="F42"/>
      <c r="G42"/>
      <c r="H42"/>
      <c r="I42"/>
      <c r="J42"/>
      <c r="K42"/>
      <c r="L42"/>
      <c r="M42"/>
      <c r="N42"/>
      <c r="O42"/>
      <c r="P42"/>
      <c r="Q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row>
    <row r="43" spans="1:335" ht="33.9" customHeight="1" x14ac:dyDescent="0.3">
      <c r="A43"/>
      <c r="B43" s="483" t="s">
        <v>251</v>
      </c>
      <c r="C43" s="484"/>
      <c r="D43" s="485"/>
      <c r="E43" s="455" t="s">
        <v>63</v>
      </c>
      <c r="F43" s="456"/>
      <c r="G43" s="457" t="s">
        <v>249</v>
      </c>
      <c r="H43" s="457"/>
      <c r="I43" s="457"/>
      <c r="J43" s="457"/>
      <c r="K43" s="457"/>
      <c r="L43" s="457"/>
      <c r="M43" s="456" t="s">
        <v>62</v>
      </c>
      <c r="N43" s="456"/>
      <c r="O43" s="457" t="s">
        <v>64</v>
      </c>
      <c r="P43" s="457"/>
      <c r="Q43" s="70" t="s">
        <v>65</v>
      </c>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row>
    <row r="44" spans="1:335" s="58" customFormat="1" ht="33" customHeight="1" x14ac:dyDescent="0.3">
      <c r="A44" s="57"/>
      <c r="B44" s="486"/>
      <c r="C44" s="487"/>
      <c r="D44" s="488"/>
      <c r="E44" s="499">
        <f>H40</f>
        <v>43076.923076923085</v>
      </c>
      <c r="F44" s="442"/>
      <c r="G44" s="553" t="s">
        <v>79</v>
      </c>
      <c r="H44" s="553"/>
      <c r="I44" s="497">
        <f>H40*K44</f>
        <v>28000.000000000007</v>
      </c>
      <c r="J44" s="497"/>
      <c r="K44" s="481">
        <v>0.65</v>
      </c>
      <c r="L44" s="481"/>
      <c r="M44" s="69">
        <f>E44*(100%-K44)</f>
        <v>15076.923076923078</v>
      </c>
      <c r="N44" s="91">
        <f>IF(I45=0,"-",M44/E44)</f>
        <v>0.35</v>
      </c>
      <c r="O44" s="442">
        <f>M45+I45</f>
        <v>43076.9230769231</v>
      </c>
      <c r="P44" s="442"/>
      <c r="Q44" s="453">
        <f>ROUND((O44-E44),2)</f>
        <v>0</v>
      </c>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row>
    <row r="45" spans="1:335" s="58" customFormat="1" ht="33" customHeight="1" thickBot="1" x14ac:dyDescent="0.35">
      <c r="A45" s="57"/>
      <c r="B45" s="489"/>
      <c r="C45" s="490"/>
      <c r="D45" s="491"/>
      <c r="E45" s="500"/>
      <c r="F45" s="443"/>
      <c r="G45" s="554" t="s">
        <v>78</v>
      </c>
      <c r="H45" s="554"/>
      <c r="I45" s="498">
        <v>28000</v>
      </c>
      <c r="J45" s="498"/>
      <c r="K45" s="482">
        <f>IF(E44=0,"-",(I45/E44))</f>
        <v>0.64999999999999991</v>
      </c>
      <c r="L45" s="482"/>
      <c r="M45" s="71">
        <f>P53</f>
        <v>15076.9230769231</v>
      </c>
      <c r="N45" s="92">
        <f>IF(I45=0,"-",M45/E44)</f>
        <v>0.35000000000000048</v>
      </c>
      <c r="O45" s="443"/>
      <c r="P45" s="443"/>
      <c r="Q45" s="454"/>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row>
    <row r="46" spans="1:335" ht="14.25" customHeight="1" thickBot="1" x14ac:dyDescent="0.35">
      <c r="A46"/>
      <c r="B46" s="489"/>
      <c r="C46" s="490"/>
      <c r="D46" s="492"/>
      <c r="E46" s="444"/>
      <c r="F46" s="445"/>
      <c r="G46" s="445"/>
      <c r="H46" s="445"/>
      <c r="I46" s="445"/>
      <c r="J46" s="445"/>
      <c r="K46" s="445"/>
      <c r="L46" s="445"/>
      <c r="M46" s="445"/>
      <c r="N46" s="445"/>
      <c r="O46" s="445"/>
      <c r="P46" s="445"/>
      <c r="Q46" s="4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row>
    <row r="47" spans="1:335" ht="30" customHeight="1" x14ac:dyDescent="0.3">
      <c r="A47"/>
      <c r="B47" s="489"/>
      <c r="C47" s="490"/>
      <c r="D47" s="491"/>
      <c r="E47" s="515" t="s">
        <v>113</v>
      </c>
      <c r="F47" s="462"/>
      <c r="G47" s="462"/>
      <c r="H47" s="462"/>
      <c r="I47" s="462" t="s">
        <v>77</v>
      </c>
      <c r="J47" s="462"/>
      <c r="K47" s="462"/>
      <c r="L47" s="462"/>
      <c r="M47" s="462"/>
      <c r="N47" s="462"/>
      <c r="O47" s="462"/>
      <c r="P47" s="447" t="s">
        <v>57</v>
      </c>
      <c r="Q47" s="448"/>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row>
    <row r="48" spans="1:335" ht="69.900000000000006" customHeight="1" x14ac:dyDescent="0.3">
      <c r="A48"/>
      <c r="B48" s="489"/>
      <c r="C48" s="490"/>
      <c r="D48" s="491"/>
      <c r="E48" s="625" t="s">
        <v>233</v>
      </c>
      <c r="F48" s="496"/>
      <c r="G48" s="496"/>
      <c r="H48" s="496"/>
      <c r="I48" s="496" t="s">
        <v>280</v>
      </c>
      <c r="J48" s="496"/>
      <c r="K48" s="496"/>
      <c r="L48" s="496"/>
      <c r="M48" s="496"/>
      <c r="N48" s="496"/>
      <c r="O48" s="496"/>
      <c r="P48" s="657">
        <v>15076.9230769231</v>
      </c>
      <c r="Q48" s="65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row>
    <row r="49" spans="1:335" ht="69.900000000000006" customHeight="1" x14ac:dyDescent="0.3">
      <c r="A49"/>
      <c r="B49" s="489"/>
      <c r="C49" s="490"/>
      <c r="D49" s="491"/>
      <c r="E49" s="625"/>
      <c r="F49" s="496"/>
      <c r="G49" s="496"/>
      <c r="H49" s="496"/>
      <c r="I49" s="496"/>
      <c r="J49" s="496"/>
      <c r="K49" s="496"/>
      <c r="L49" s="496"/>
      <c r="M49" s="496"/>
      <c r="N49" s="496"/>
      <c r="O49" s="496"/>
      <c r="P49" s="449">
        <v>0</v>
      </c>
      <c r="Q49" s="450"/>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row>
    <row r="50" spans="1:335" ht="69.900000000000006" customHeight="1" x14ac:dyDescent="0.3">
      <c r="A50"/>
      <c r="B50" s="489"/>
      <c r="C50" s="490"/>
      <c r="D50" s="491"/>
      <c r="E50" s="625"/>
      <c r="F50" s="496"/>
      <c r="G50" s="496"/>
      <c r="H50" s="496"/>
      <c r="I50" s="496"/>
      <c r="J50" s="496"/>
      <c r="K50" s="496"/>
      <c r="L50" s="496"/>
      <c r="M50" s="496"/>
      <c r="N50" s="496"/>
      <c r="O50" s="496"/>
      <c r="P50" s="449">
        <v>0</v>
      </c>
      <c r="Q50" s="4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row>
    <row r="51" spans="1:335" ht="69.900000000000006" customHeight="1" x14ac:dyDescent="0.3">
      <c r="A51"/>
      <c r="B51" s="489"/>
      <c r="C51" s="490"/>
      <c r="D51" s="491"/>
      <c r="E51" s="625"/>
      <c r="F51" s="496"/>
      <c r="G51" s="496"/>
      <c r="H51" s="496"/>
      <c r="I51" s="496"/>
      <c r="J51" s="496"/>
      <c r="K51" s="496"/>
      <c r="L51" s="496"/>
      <c r="M51" s="496"/>
      <c r="N51" s="496"/>
      <c r="O51" s="496"/>
      <c r="P51" s="449">
        <v>0</v>
      </c>
      <c r="Q51" s="450"/>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row>
    <row r="52" spans="1:335" ht="69.900000000000006" customHeight="1" thickBot="1" x14ac:dyDescent="0.35">
      <c r="A52"/>
      <c r="B52" s="489"/>
      <c r="C52" s="490"/>
      <c r="D52" s="491"/>
      <c r="E52" s="624"/>
      <c r="F52" s="480"/>
      <c r="G52" s="480"/>
      <c r="H52" s="480"/>
      <c r="I52" s="480"/>
      <c r="J52" s="480"/>
      <c r="K52" s="480"/>
      <c r="L52" s="480"/>
      <c r="M52" s="480"/>
      <c r="N52" s="480"/>
      <c r="O52" s="480"/>
      <c r="P52" s="451">
        <v>0</v>
      </c>
      <c r="Q52" s="4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row>
    <row r="53" spans="1:335" ht="30" customHeight="1" thickBot="1" x14ac:dyDescent="0.35">
      <c r="A53"/>
      <c r="B53" s="493"/>
      <c r="C53" s="494"/>
      <c r="D53" s="495"/>
      <c r="E53" s="440" t="s">
        <v>9</v>
      </c>
      <c r="F53" s="441"/>
      <c r="G53" s="441"/>
      <c r="H53" s="441"/>
      <c r="I53" s="441"/>
      <c r="J53" s="441"/>
      <c r="K53" s="441"/>
      <c r="L53" s="441"/>
      <c r="M53" s="441"/>
      <c r="N53" s="441"/>
      <c r="O53" s="441"/>
      <c r="P53" s="478">
        <f>SUM(P48:Q52)</f>
        <v>15076.9230769231</v>
      </c>
      <c r="Q53" s="479"/>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row>
    <row r="54" spans="1:335" x14ac:dyDescent="0.3">
      <c r="A54"/>
      <c r="B54" s="35"/>
      <c r="C54" s="35"/>
      <c r="D54" s="35"/>
      <c r="E54" s="35"/>
      <c r="F54" s="35"/>
      <c r="G54" s="35"/>
      <c r="H54" s="35"/>
      <c r="I54" s="35"/>
      <c r="J54" s="35"/>
      <c r="K54" s="35"/>
      <c r="L54" s="35"/>
      <c r="M54" s="35"/>
      <c r="N54" s="35"/>
      <c r="O54" s="35"/>
      <c r="P54" s="35"/>
      <c r="Q54" s="35"/>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row>
    <row r="55" spans="1:335" ht="15" thickBot="1" x14ac:dyDescent="0.35">
      <c r="A55"/>
      <c r="B55" s="35"/>
      <c r="C55" s="35"/>
      <c r="D55" s="35"/>
      <c r="E55" s="35"/>
      <c r="F55" s="35"/>
      <c r="G55" s="35"/>
      <c r="H55" s="35"/>
      <c r="I55" s="35"/>
      <c r="J55" s="35"/>
      <c r="K55" s="35"/>
      <c r="L55" s="35"/>
      <c r="M55" s="35"/>
      <c r="N55" s="35"/>
      <c r="O55" s="35"/>
      <c r="P55" s="35"/>
      <c r="Q55" s="3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row>
    <row r="56" spans="1:335" ht="29.25" customHeight="1" x14ac:dyDescent="0.3">
      <c r="A56"/>
      <c r="B56" s="466" t="s">
        <v>128</v>
      </c>
      <c r="C56" s="467"/>
      <c r="D56" s="468"/>
      <c r="E56" s="351" t="s">
        <v>58</v>
      </c>
      <c r="F56" s="457"/>
      <c r="G56" s="155" t="s">
        <v>5</v>
      </c>
      <c r="H56" s="155" t="s">
        <v>10</v>
      </c>
      <c r="I56" s="155" t="s">
        <v>6</v>
      </c>
      <c r="J56" s="155" t="s">
        <v>7</v>
      </c>
      <c r="K56" s="155" t="s">
        <v>8</v>
      </c>
      <c r="L56" s="424" t="s">
        <v>11</v>
      </c>
      <c r="M56" s="111"/>
      <c r="N56" s="111"/>
      <c r="O56" s="111"/>
      <c r="P56" s="111"/>
      <c r="Q56" s="12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row>
    <row r="57" spans="1:335" ht="29.25" customHeight="1" x14ac:dyDescent="0.3">
      <c r="A57"/>
      <c r="B57" s="469"/>
      <c r="C57" s="470"/>
      <c r="D57" s="471"/>
      <c r="E57" s="516" t="s">
        <v>61</v>
      </c>
      <c r="F57" s="517"/>
      <c r="G57" s="59" t="s">
        <v>42</v>
      </c>
      <c r="H57" s="156" t="s">
        <v>42</v>
      </c>
      <c r="I57" s="156" t="s">
        <v>42</v>
      </c>
      <c r="J57" s="156" t="s">
        <v>42</v>
      </c>
      <c r="K57" s="156" t="s">
        <v>42</v>
      </c>
      <c r="L57" s="425"/>
      <c r="M57" s="111"/>
      <c r="N57" s="111"/>
      <c r="O57" s="111"/>
      <c r="P57" s="111"/>
      <c r="Q57" s="126"/>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row>
    <row r="58" spans="1:335" ht="29.25" customHeight="1" x14ac:dyDescent="0.3">
      <c r="A58"/>
      <c r="B58" s="472"/>
      <c r="C58" s="473"/>
      <c r="D58" s="474"/>
      <c r="E58" s="516" t="s">
        <v>115</v>
      </c>
      <c r="F58" s="517"/>
      <c r="G58" s="105">
        <v>0.1</v>
      </c>
      <c r="H58" s="106">
        <v>0.1</v>
      </c>
      <c r="I58" s="107">
        <v>0.25</v>
      </c>
      <c r="J58" s="107">
        <v>0.35</v>
      </c>
      <c r="K58" s="107">
        <v>0.2</v>
      </c>
      <c r="L58" s="149">
        <f>SUMIF(B57, "Ja",B58)+SUMIF(C57, "Ja",C58)+SUMIF(D57, "Ja",D58)+SUMIF(E57, "Ja",E58)+SUMIF(F57, "Ja",F58)+SUMIF(G57, "Ja",G58)+SUMIF(H57, "Ja",H58)+SUMIF(I57, "Ja",I58)+SUMIF(J57, "Ja",J58)+SUMIF(K57, "Ja",K58)</f>
        <v>1</v>
      </c>
      <c r="M58" s="111"/>
      <c r="N58" s="111"/>
      <c r="O58" s="111"/>
      <c r="P58" s="111"/>
      <c r="Q58" s="126"/>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row>
    <row r="59" spans="1:335" ht="37.65" customHeight="1" x14ac:dyDescent="0.3">
      <c r="A59"/>
      <c r="B59" s="472"/>
      <c r="C59" s="473"/>
      <c r="D59" s="474"/>
      <c r="E59" s="516" t="s">
        <v>153</v>
      </c>
      <c r="F59" s="517"/>
      <c r="G59" s="442">
        <f>$H$40*G58</f>
        <v>4307.6923076923085</v>
      </c>
      <c r="H59" s="442">
        <f>IF(H57="Nein | Nej",0,$H$40*H58)</f>
        <v>4307.6923076923085</v>
      </c>
      <c r="I59" s="442">
        <f>IF(I57="Nein | Nej",0,$H$40*I58)</f>
        <v>10769.230769230771</v>
      </c>
      <c r="J59" s="442">
        <f>IF(J57="Nein | Nej",0,$H$40*J58)</f>
        <v>15076.923076923078</v>
      </c>
      <c r="K59" s="442">
        <f>IF(K57="Nein | Nej",0,$H$40*K58)</f>
        <v>8615.3846153846171</v>
      </c>
      <c r="L59" s="501">
        <f>SUMIF(G57, "Ja", G59)+SUMIF(H57, "Ja", H59)+SUMIF(I57, "Ja", I59)+SUMIF(J57, "Ja", J59)+SUMIF(K57, "Ja", K59)</f>
        <v>43076.923076923085</v>
      </c>
      <c r="M59" s="502"/>
      <c r="N59" s="502"/>
      <c r="O59" s="502"/>
      <c r="P59" s="502"/>
      <c r="Q59" s="124"/>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row>
    <row r="60" spans="1:335" ht="35.25" customHeight="1" thickBot="1" x14ac:dyDescent="0.35">
      <c r="A60"/>
      <c r="B60" s="475"/>
      <c r="C60" s="476"/>
      <c r="D60" s="477"/>
      <c r="E60" s="518"/>
      <c r="F60" s="519"/>
      <c r="G60" s="443"/>
      <c r="H60" s="443"/>
      <c r="I60" s="443"/>
      <c r="J60" s="443"/>
      <c r="K60" s="443"/>
      <c r="L60" s="479"/>
      <c r="M60" s="502"/>
      <c r="N60" s="502"/>
      <c r="O60" s="502"/>
      <c r="P60" s="502"/>
      <c r="Q60" s="124"/>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row>
    <row r="61" spans="1:335" x14ac:dyDescent="0.3">
      <c r="A61"/>
      <c r="B61"/>
      <c r="C61"/>
      <c r="D61"/>
      <c r="E61"/>
      <c r="F61"/>
      <c r="G61"/>
      <c r="H61"/>
      <c r="I61"/>
      <c r="J61"/>
      <c r="K61"/>
      <c r="L61"/>
      <c r="M61"/>
      <c r="N61"/>
      <c r="O61"/>
      <c r="P61"/>
      <c r="Q61"/>
    </row>
    <row r="62" spans="1:335" x14ac:dyDescent="0.3">
      <c r="A62"/>
      <c r="B62"/>
      <c r="C62"/>
      <c r="D62"/>
      <c r="E62"/>
      <c r="F62"/>
      <c r="G62"/>
      <c r="H62"/>
      <c r="I62"/>
      <c r="J62"/>
      <c r="K62"/>
      <c r="L62"/>
      <c r="M62"/>
      <c r="N62"/>
      <c r="O62"/>
      <c r="P62"/>
      <c r="Q62"/>
    </row>
    <row r="76" spans="3:8" x14ac:dyDescent="0.3">
      <c r="C76"/>
      <c r="D76"/>
      <c r="E76"/>
      <c r="F76"/>
      <c r="G76"/>
      <c r="H76"/>
    </row>
    <row r="77" spans="3:8" x14ac:dyDescent="0.3">
      <c r="C77"/>
      <c r="D77"/>
      <c r="E77"/>
      <c r="F77"/>
      <c r="G77"/>
      <c r="H77"/>
    </row>
    <row r="78" spans="3:8" x14ac:dyDescent="0.3">
      <c r="C78"/>
      <c r="D78"/>
      <c r="E78"/>
      <c r="F78"/>
      <c r="G78"/>
      <c r="H78"/>
    </row>
    <row r="79" spans="3:8" x14ac:dyDescent="0.3">
      <c r="C79"/>
      <c r="D79"/>
      <c r="E79"/>
      <c r="F79"/>
      <c r="G79"/>
      <c r="H79"/>
    </row>
    <row r="80" spans="3:8" x14ac:dyDescent="0.3">
      <c r="C80"/>
      <c r="D80"/>
      <c r="E80"/>
      <c r="F80"/>
      <c r="G80"/>
      <c r="H80"/>
    </row>
    <row r="81" spans="3:8" x14ac:dyDescent="0.3">
      <c r="C81"/>
      <c r="D81"/>
      <c r="E81"/>
      <c r="F81"/>
      <c r="G81"/>
      <c r="H81"/>
    </row>
    <row r="82" spans="3:8" x14ac:dyDescent="0.3">
      <c r="C82"/>
      <c r="D82"/>
      <c r="E82"/>
      <c r="F82"/>
      <c r="G82"/>
      <c r="H82"/>
    </row>
    <row r="83" spans="3:8" x14ac:dyDescent="0.3">
      <c r="C83"/>
      <c r="D83"/>
      <c r="E83"/>
      <c r="F83"/>
      <c r="G83"/>
      <c r="H83"/>
    </row>
    <row r="84" spans="3:8" x14ac:dyDescent="0.3">
      <c r="C84"/>
      <c r="D84"/>
      <c r="E84"/>
      <c r="F84"/>
      <c r="G84"/>
      <c r="H84"/>
    </row>
    <row r="85" spans="3:8" x14ac:dyDescent="0.3">
      <c r="C85"/>
      <c r="D85"/>
      <c r="E85"/>
      <c r="F85"/>
      <c r="G85"/>
      <c r="H85"/>
    </row>
    <row r="86" spans="3:8" x14ac:dyDescent="0.3">
      <c r="C86"/>
      <c r="D86"/>
      <c r="E86"/>
      <c r="F86"/>
      <c r="G86"/>
      <c r="H86"/>
    </row>
  </sheetData>
  <sheetProtection algorithmName="SHA-512" hashValue="HD1HQD1uG29t5V3Bt198kSaWeX3KqPp6p3O6guuQYaEiTvop+06dtkCemih+fgogDZ2dwI+MGbwzBjZeFpPLJA==" saltValue="FZMp7XuhEgID9jTCdSs74A==" spinCount="100000" sheet="1" objects="1" scenarios="1"/>
  <mergeCells count="115">
    <mergeCell ref="K9:M9"/>
    <mergeCell ref="K10:M10"/>
    <mergeCell ref="K11:M11"/>
    <mergeCell ref="K12:M12"/>
    <mergeCell ref="E8:M8"/>
    <mergeCell ref="K13:M13"/>
    <mergeCell ref="B1:I1"/>
    <mergeCell ref="K1:K6"/>
    <mergeCell ref="L1:Q6"/>
    <mergeCell ref="B2:C2"/>
    <mergeCell ref="D2:E2"/>
    <mergeCell ref="F2:G2"/>
    <mergeCell ref="H2:I2"/>
    <mergeCell ref="B3:C3"/>
    <mergeCell ref="D3:E3"/>
    <mergeCell ref="F3:G3"/>
    <mergeCell ref="H3:I3"/>
    <mergeCell ref="B4:C4"/>
    <mergeCell ref="D4:E4"/>
    <mergeCell ref="F4:G4"/>
    <mergeCell ref="H4:I4"/>
    <mergeCell ref="B5:C5"/>
    <mergeCell ref="D5:E5"/>
    <mergeCell ref="F5:G5"/>
    <mergeCell ref="H5:I5"/>
    <mergeCell ref="E31:H31"/>
    <mergeCell ref="E32:H32"/>
    <mergeCell ref="B34:E35"/>
    <mergeCell ref="B36:E36"/>
    <mergeCell ref="B15:D20"/>
    <mergeCell ref="E15:M15"/>
    <mergeCell ref="F16:G16"/>
    <mergeCell ref="K16:M16"/>
    <mergeCell ref="F17:G17"/>
    <mergeCell ref="B8:D13"/>
    <mergeCell ref="F9:G9"/>
    <mergeCell ref="F10:G10"/>
    <mergeCell ref="F11:G11"/>
    <mergeCell ref="F12:G12"/>
    <mergeCell ref="K17:M17"/>
    <mergeCell ref="F18:G18"/>
    <mergeCell ref="K18:M18"/>
    <mergeCell ref="F19:G19"/>
    <mergeCell ref="K19:M19"/>
    <mergeCell ref="E20:H20"/>
    <mergeCell ref="I20:J20"/>
    <mergeCell ref="K20:M20"/>
    <mergeCell ref="E22:I22"/>
    <mergeCell ref="Q44:Q45"/>
    <mergeCell ref="G45:H45"/>
    <mergeCell ref="I45:J45"/>
    <mergeCell ref="K45:L45"/>
    <mergeCell ref="E46:Q46"/>
    <mergeCell ref="E47:H47"/>
    <mergeCell ref="I47:O47"/>
    <mergeCell ref="P47:Q47"/>
    <mergeCell ref="M43:N43"/>
    <mergeCell ref="O43:P43"/>
    <mergeCell ref="E44:F45"/>
    <mergeCell ref="G44:H44"/>
    <mergeCell ref="I44:J44"/>
    <mergeCell ref="K44:L44"/>
    <mergeCell ref="O44:P45"/>
    <mergeCell ref="E43:F43"/>
    <mergeCell ref="G43:L43"/>
    <mergeCell ref="P51:Q51"/>
    <mergeCell ref="E52:H52"/>
    <mergeCell ref="I52:O52"/>
    <mergeCell ref="P52:Q52"/>
    <mergeCell ref="E53:O53"/>
    <mergeCell ref="P53:Q53"/>
    <mergeCell ref="P48:Q48"/>
    <mergeCell ref="E49:H49"/>
    <mergeCell ref="I49:O49"/>
    <mergeCell ref="P49:Q49"/>
    <mergeCell ref="E50:H50"/>
    <mergeCell ref="I50:O50"/>
    <mergeCell ref="P50:Q50"/>
    <mergeCell ref="E48:H48"/>
    <mergeCell ref="I48:O48"/>
    <mergeCell ref="E51:H51"/>
    <mergeCell ref="I51:O51"/>
    <mergeCell ref="K59:K60"/>
    <mergeCell ref="L59:L60"/>
    <mergeCell ref="M59:M60"/>
    <mergeCell ref="N59:N60"/>
    <mergeCell ref="O59:O60"/>
    <mergeCell ref="P59:P60"/>
    <mergeCell ref="B56:D60"/>
    <mergeCell ref="E56:F56"/>
    <mergeCell ref="E57:F57"/>
    <mergeCell ref="E58:F58"/>
    <mergeCell ref="E59:F60"/>
    <mergeCell ref="G59:G60"/>
    <mergeCell ref="H59:H60"/>
    <mergeCell ref="I59:I60"/>
    <mergeCell ref="J59:J60"/>
    <mergeCell ref="L56:L57"/>
    <mergeCell ref="E13:H13"/>
    <mergeCell ref="I13:J13"/>
    <mergeCell ref="F34:H34"/>
    <mergeCell ref="I27:K27"/>
    <mergeCell ref="B38:E38"/>
    <mergeCell ref="B39:E39"/>
    <mergeCell ref="B40:E40"/>
    <mergeCell ref="B43:D53"/>
    <mergeCell ref="B37:E37"/>
    <mergeCell ref="B22:D25"/>
    <mergeCell ref="E23:F23"/>
    <mergeCell ref="E24:F24"/>
    <mergeCell ref="E25:F25"/>
    <mergeCell ref="B27:D32"/>
    <mergeCell ref="E27:H28"/>
    <mergeCell ref="E29:H29"/>
    <mergeCell ref="E30:H30"/>
  </mergeCells>
  <conditionalFormatting sqref="G58">
    <cfRule type="expression" dxfId="124" priority="32">
      <formula>$G$57="Ja"</formula>
    </cfRule>
    <cfRule type="expression" dxfId="123" priority="33">
      <formula>$G$57="Nein | Nej"</formula>
    </cfRule>
  </conditionalFormatting>
  <conditionalFormatting sqref="H58">
    <cfRule type="expression" dxfId="122" priority="31">
      <formula>$H$57="Ja"</formula>
    </cfRule>
  </conditionalFormatting>
  <conditionalFormatting sqref="H59:H60">
    <cfRule type="expression" dxfId="121" priority="12">
      <formula>$H$57="Nein | Nej"</formula>
    </cfRule>
  </conditionalFormatting>
  <conditionalFormatting sqref="I58">
    <cfRule type="expression" dxfId="120" priority="29">
      <formula>$I$57="Ja"</formula>
    </cfRule>
  </conditionalFormatting>
  <conditionalFormatting sqref="I58:I60">
    <cfRule type="expression" dxfId="119" priority="11">
      <formula>$I$57="Nein | Nej"</formula>
    </cfRule>
  </conditionalFormatting>
  <conditionalFormatting sqref="J58">
    <cfRule type="expression" dxfId="118" priority="27">
      <formula>$J$57="Ja"</formula>
    </cfRule>
  </conditionalFormatting>
  <conditionalFormatting sqref="J58:J60">
    <cfRule type="expression" dxfId="117" priority="10">
      <formula>$J$57="Nein | Nej"</formula>
    </cfRule>
  </conditionalFormatting>
  <conditionalFormatting sqref="K58">
    <cfRule type="expression" dxfId="116" priority="25">
      <formula>$K$57="Ja"</formula>
    </cfRule>
  </conditionalFormatting>
  <conditionalFormatting sqref="K58:K60">
    <cfRule type="expression" dxfId="115" priority="9">
      <formula>$K$57="Nein | Nej"</formula>
    </cfRule>
  </conditionalFormatting>
  <conditionalFormatting sqref="L58">
    <cfRule type="cellIs" dxfId="114" priority="1" operator="equal">
      <formula>1</formula>
    </cfRule>
    <cfRule type="cellIs" dxfId="113" priority="2" operator="lessThan">
      <formula>1</formula>
    </cfRule>
    <cfRule type="cellIs" dxfId="112" priority="3" operator="greaterThan">
      <formula>100%</formula>
    </cfRule>
  </conditionalFormatting>
  <conditionalFormatting sqref="M59:M60">
    <cfRule type="expression" dxfId="111" priority="7">
      <formula>$M$57="Nein | Nej"</formula>
    </cfRule>
  </conditionalFormatting>
  <conditionalFormatting sqref="N59:N60">
    <cfRule type="expression" dxfId="110" priority="6">
      <formula>$N$57="Nein | Nej"</formula>
    </cfRule>
  </conditionalFormatting>
  <conditionalFormatting sqref="O59:O60">
    <cfRule type="expression" dxfId="109" priority="5">
      <formula>$O$57="Nein | Nej"</formula>
    </cfRule>
  </conditionalFormatting>
  <conditionalFormatting sqref="P59:P60">
    <cfRule type="expression" dxfId="108" priority="4">
      <formula>$P$57="Nein | Nej"</formula>
    </cfRule>
  </conditionalFormatting>
  <conditionalFormatting sqref="Q44">
    <cfRule type="cellIs" dxfId="107" priority="34" operator="notEqual">
      <formula>0</formula>
    </cfRule>
  </conditionalFormatting>
  <conditionalFormatting sqref="Q44:Q45">
    <cfRule type="cellIs" dxfId="106" priority="14" operator="equal">
      <formula>0</formula>
    </cfRule>
  </conditionalFormatting>
  <dataValidations count="9">
    <dataValidation allowBlank="1" showInputMessage="1" showErrorMessage="1" error="Bitte tragen Sie entweder &quot;DE&quot; oder DK&quot; ein. | Venligst indsæt enten &quot;DE&quot; eller &quot;DK&quot;" sqref="D3" xr:uid="{00000000-0002-0000-0500-000000000000}"/>
    <dataValidation type="list" allowBlank="1" showInputMessage="1" showErrorMessage="1" prompt="Bitte setzen Sie die Auswahl auf &quot;Ja&quot;, wenn der Partner am Teilziel beteiligt ist | Vælg venligst &quot;ja&quot;, når partneren deltager i delmålet " sqref="H57:K57" xr:uid="{00000000-0002-0000-0500-000001000000}">
      <formula1>"Ja,Nein | Nej"</formula1>
    </dataValidation>
    <dataValidation type="custom" allowBlank="1" showInputMessage="1" showErrorMessage="1" sqref="G57" xr:uid="{00000000-0002-0000-0500-000002000000}">
      <formula1>"Ja"</formula1>
    </dataValidation>
    <dataValidation type="textLength" allowBlank="1" showInputMessage="1" showErrorMessage="1" sqref="E29:H31 P10:Q12 I48:O52 K17:K19 K10:K12" xr:uid="{00000000-0002-0000-0500-000003000000}">
      <formula1>0</formula1>
      <formula2>1000</formula2>
    </dataValidation>
    <dataValidation type="decimal" operator="greaterThanOrEqual" allowBlank="1" showInputMessage="1" showErrorMessage="1" sqref="P48:Q52 I29:I31" xr:uid="{00000000-0002-0000-0500-000004000000}">
      <formula1>0</formula1>
    </dataValidation>
    <dataValidation type="decimal" operator="greaterThanOrEqual" allowBlank="1" showInputMessage="1" showErrorMessage="1" prompt="Bitte geben Sie hier die Höhe des Interreg-Zuschusses für den Partner an | Indtast venligst værdien for Interreg-tilskuddet for partneren  " sqref="I45" xr:uid="{00000000-0002-0000-0500-000005000000}">
      <formula1>0</formula1>
    </dataValidation>
    <dataValidation type="textLength" allowBlank="1" showInputMessage="1" showErrorMessage="1" prompt="Bitte fügen Sie hier eine Beschreibung der Tätigkeiten der jeweiligen Leistungsgruppe im Projekt bei | Tilføj her venligst en beskrivelse af de enkelte funktionsgruppes aktiviteter i projektet." sqref="F17:G19 F10:G12" xr:uid="{00000000-0002-0000-0500-000006000000}">
      <formula1>0</formula1>
      <formula2>1000</formula2>
    </dataValidation>
    <dataValidation type="decimal" operator="greaterThanOrEqual" allowBlank="1" showInputMessage="1" showErrorMessage="1" prompt="Bitte geben Sie hier die Anzahl der Vollzeitstellen für jede der drei Leistungsgruppen in der Projektperiode an | Indtast venligst her antal fuldtidsstillinger for hver af de tre funktionsgrupper i projektperioden" sqref="I10:I12" xr:uid="{00000000-0002-0000-0500-000007000000}">
      <formula1>0</formula1>
    </dataValidation>
    <dataValidation type="decimal" operator="greaterThanOrEqual" allowBlank="1" showInputMessage="1" showErrorMessage="1" prompt="Bitte geben Sie hier die Anzahl der Vollzeitstellen für jede der drei Leistungsgruppen in der Nachlaufzeit an | Indtast venligst her antal fuldtidsstillinger for hver af de tre funktionsgrupper i opfølgningsperioden" sqref="I17:I19" xr:uid="{00000000-0002-0000-0500-000008000000}">
      <formula1>0</formula1>
    </dataValidation>
  </dataValidations>
  <pageMargins left="0.23622047244094491" right="0.23622047244094491" top="0.74803149606299213" bottom="0.74803149606299213" header="0.31496062992125984" footer="0.31496062992125984"/>
  <pageSetup paperSize="9" scale="55" fitToHeight="2" orientation="landscape" r:id="rId1"/>
  <headerFooter alignWithMargins="0">
    <oddHeader>&amp;L&amp;"Arial Black,Fett"&amp;16 7. Partnerbudget Projektpartner 4</oddHeader>
    <oddFooter>&amp;L&amp;KFF0000Budgetmodel PKP - Version 2, 12.05.2023&amp;R Budget &amp;A Seite | side  &amp;P/&amp;N</oddFooter>
  </headerFooter>
  <rowBreaks count="2" manualBreakCount="2">
    <brk id="26" max="16383" man="1"/>
    <brk id="41" max="16383" man="1"/>
  </rowBreaks>
  <extLst>
    <ext xmlns:x14="http://schemas.microsoft.com/office/spreadsheetml/2009/9/main" uri="{CCE6A557-97BC-4b89-ADB6-D9C93CAAB3DF}">
      <x14:dataValidations xmlns:xm="http://schemas.microsoft.com/office/excel/2006/main" count="2">
        <x14:dataValidation type="decimal" allowBlank="1" showInputMessage="1" showErrorMessage="1" error="Bitte wählen Sie einen Wert höher als 0 % und maximal 100 %, wenn der Partner an dem Teilziel beteiligt ist | Vælg indtast en værdi højere end 0 % og maksimal 100 %, når partneren deltager i delmålet" prompt="Bitte wählen Sie einen Wert höher als 0 % und maximal 100 %, wenn der Partner an dem Teilziel beteiligt ist | Vælg indtast en værdi højere end 0 % og maksimal 100 %, når partneren deltager i delmålet" xr:uid="{00000000-0002-0000-0500-000009000000}">
          <x14:formula1>
            <xm:f>Quellen!$H$3</xm:f>
          </x14:formula1>
          <x14:formula2>
            <xm:f>Quellen!$L$3</xm:f>
          </x14:formula2>
          <xm:sqref>G58:K58</xm:sqref>
        </x14:dataValidation>
        <x14:dataValidation type="list" allowBlank="1" showInputMessage="1" showErrorMessage="1" prompt="Bitte wählen Sie die Form der Kofinanzierung aus der Auswahl | Vælg venligst medfinansieringsformen ud fra listen" xr:uid="{00000000-0002-0000-0500-00000A000000}">
          <x14:formula1>
            <xm:f>Quellen!$B$4:$B$8</xm:f>
          </x14:formula1>
          <xm:sqref>E48:H52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CBCBC"/>
  </sheetPr>
  <dimension ref="A1:LW86"/>
  <sheetViews>
    <sheetView showGridLines="0" view="pageLayout" topLeftCell="A14" zoomScale="85" zoomScaleNormal="90" zoomScaleSheetLayoutView="80" zoomScalePageLayoutView="85" workbookViewId="0"/>
  </sheetViews>
  <sheetFormatPr baseColWidth="10" defaultColWidth="2.77734375" defaultRowHeight="14.4" x14ac:dyDescent="0.3"/>
  <cols>
    <col min="1" max="1" width="4.77734375" style="34" customWidth="1"/>
    <col min="2" max="3" width="15.77734375" style="34" customWidth="1"/>
    <col min="4" max="4" width="9.21875" style="34" customWidth="1"/>
    <col min="5" max="15" width="15.77734375" style="34" customWidth="1"/>
    <col min="16" max="16" width="15.44140625" style="34" customWidth="1"/>
    <col min="17" max="17" width="21.77734375" style="34" customWidth="1"/>
    <col min="18" max="16384" width="2.77734375" style="34"/>
  </cols>
  <sheetData>
    <row r="1" spans="2:335" ht="33.9" customHeight="1" x14ac:dyDescent="0.3">
      <c r="B1" s="532" t="s">
        <v>129</v>
      </c>
      <c r="C1" s="533"/>
      <c r="D1" s="533"/>
      <c r="E1" s="533"/>
      <c r="F1" s="533"/>
      <c r="G1" s="533"/>
      <c r="H1" s="533"/>
      <c r="I1" s="534"/>
      <c r="K1" s="503" t="s">
        <v>106</v>
      </c>
      <c r="L1" s="506" t="s">
        <v>214</v>
      </c>
      <c r="M1" s="507"/>
      <c r="N1" s="507"/>
      <c r="O1" s="507"/>
      <c r="P1" s="507"/>
      <c r="Q1" s="508"/>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row>
    <row r="2" spans="2:335" s="35" customFormat="1" ht="52.5" customHeight="1" x14ac:dyDescent="0.3">
      <c r="B2" s="543" t="s">
        <v>52</v>
      </c>
      <c r="C2" s="544"/>
      <c r="D2" s="547" t="str">
        <f>IF('Angaben-Oplysninger'!E5="","",'Angaben-Oplysninger'!E5)</f>
        <v>Myre DK-DE</v>
      </c>
      <c r="E2" s="547"/>
      <c r="F2" s="544" t="s">
        <v>53</v>
      </c>
      <c r="G2" s="544"/>
      <c r="H2" s="548" t="str">
        <f>K45</f>
        <v>-</v>
      </c>
      <c r="I2" s="549"/>
      <c r="K2" s="504"/>
      <c r="L2" s="509"/>
      <c r="M2" s="510"/>
      <c r="N2" s="510"/>
      <c r="O2" s="510"/>
      <c r="P2" s="510"/>
      <c r="Q2" s="511"/>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row>
    <row r="3" spans="2:335" s="35" customFormat="1" ht="52.5" customHeight="1" x14ac:dyDescent="0.3">
      <c r="B3" s="543" t="s">
        <v>54</v>
      </c>
      <c r="C3" s="544"/>
      <c r="D3" s="547" t="str">
        <f>IF('Angaben-Oplysninger'!F16="","",'Angaben-Oplysninger'!F16)</f>
        <v/>
      </c>
      <c r="E3" s="547"/>
      <c r="F3" s="544" t="s">
        <v>55</v>
      </c>
      <c r="G3" s="544"/>
      <c r="H3" s="551">
        <f>E44</f>
        <v>0</v>
      </c>
      <c r="I3" s="552"/>
      <c r="K3" s="504"/>
      <c r="L3" s="509"/>
      <c r="M3" s="510"/>
      <c r="N3" s="510"/>
      <c r="O3" s="510"/>
      <c r="P3" s="510"/>
      <c r="Q3" s="511"/>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row>
    <row r="4" spans="2:335" s="35" customFormat="1" ht="52.5" customHeight="1" x14ac:dyDescent="0.3">
      <c r="B4" s="543" t="s">
        <v>74</v>
      </c>
      <c r="C4" s="544"/>
      <c r="D4" s="547" t="str">
        <f>IF('Angaben-Oplysninger'!D16="","",'Angaben-Oplysninger'!D16)</f>
        <v/>
      </c>
      <c r="E4" s="547"/>
      <c r="F4" s="544" t="s">
        <v>56</v>
      </c>
      <c r="G4" s="544"/>
      <c r="H4" s="541">
        <f>I45</f>
        <v>0</v>
      </c>
      <c r="I4" s="542"/>
      <c r="K4" s="504"/>
      <c r="L4" s="509"/>
      <c r="M4" s="510"/>
      <c r="N4" s="510"/>
      <c r="O4" s="510"/>
      <c r="P4" s="510"/>
      <c r="Q4" s="511"/>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row>
    <row r="5" spans="2:335" s="35" customFormat="1" ht="52.5" customHeight="1" thickBot="1" x14ac:dyDescent="0.35">
      <c r="B5" s="545" t="s">
        <v>75</v>
      </c>
      <c r="C5" s="546"/>
      <c r="D5" s="550" t="str">
        <f>'Angaben-Oplysninger'!C16</f>
        <v>Projektpartner 3</v>
      </c>
      <c r="E5" s="550"/>
      <c r="F5" s="546" t="s">
        <v>234</v>
      </c>
      <c r="G5" s="546"/>
      <c r="H5" s="541" t="str">
        <f>IF(H2="-","-",H3*(100%-H2))</f>
        <v>-</v>
      </c>
      <c r="I5" s="542"/>
      <c r="K5" s="504"/>
      <c r="L5" s="509"/>
      <c r="M5" s="510"/>
      <c r="N5" s="510"/>
      <c r="O5" s="510"/>
      <c r="P5" s="510"/>
      <c r="Q5" s="511"/>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row>
    <row r="6" spans="2:335" s="35" customFormat="1" ht="49.5" customHeight="1" thickBot="1" x14ac:dyDescent="0.35">
      <c r="K6" s="505"/>
      <c r="L6" s="512"/>
      <c r="M6" s="513"/>
      <c r="N6" s="513"/>
      <c r="O6" s="513"/>
      <c r="P6" s="513"/>
      <c r="Q6" s="514"/>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row>
    <row r="7" spans="2:335" s="35" customFormat="1" ht="19.649999999999999" customHeight="1" thickBot="1" x14ac:dyDescent="0.35">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row>
    <row r="8" spans="2:335" s="35" customFormat="1" ht="37.65" customHeight="1" thickBot="1" x14ac:dyDescent="0.35">
      <c r="B8" s="535" t="s">
        <v>264</v>
      </c>
      <c r="C8" s="536"/>
      <c r="D8" s="536"/>
      <c r="E8" s="619" t="s">
        <v>213</v>
      </c>
      <c r="F8" s="620"/>
      <c r="G8" s="620"/>
      <c r="H8" s="620"/>
      <c r="I8" s="620"/>
      <c r="J8" s="620"/>
      <c r="K8" s="620"/>
      <c r="L8" s="620"/>
      <c r="M8" s="621"/>
      <c r="N8" s="52"/>
      <c r="O8" s="52"/>
      <c r="P8" s="52"/>
      <c r="Q8" s="52"/>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row>
    <row r="9" spans="2:335" s="35" customFormat="1" ht="66.75" customHeight="1" x14ac:dyDescent="0.3">
      <c r="B9" s="537"/>
      <c r="C9" s="538"/>
      <c r="D9" s="538"/>
      <c r="E9" s="143" t="s">
        <v>70</v>
      </c>
      <c r="F9" s="622" t="s">
        <v>185</v>
      </c>
      <c r="G9" s="622"/>
      <c r="H9" s="154" t="s">
        <v>110</v>
      </c>
      <c r="I9" s="154" t="s">
        <v>48</v>
      </c>
      <c r="J9" s="154" t="s">
        <v>9</v>
      </c>
      <c r="K9" s="622" t="s">
        <v>184</v>
      </c>
      <c r="L9" s="622"/>
      <c r="M9" s="623"/>
      <c r="N9" s="111"/>
      <c r="O9" s="111"/>
      <c r="P9" s="52"/>
      <c r="Q9" s="52"/>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row>
    <row r="10" spans="2:335" s="35" customFormat="1" ht="149.4" customHeight="1" x14ac:dyDescent="0.3">
      <c r="B10" s="537"/>
      <c r="C10" s="538"/>
      <c r="D10" s="538"/>
      <c r="E10" s="37" t="s">
        <v>187</v>
      </c>
      <c r="F10" s="496"/>
      <c r="G10" s="496"/>
      <c r="H10" s="108">
        <f>IF($D$3="DE",62,IF($D$3="DK",68,0))</f>
        <v>0</v>
      </c>
      <c r="I10" s="3">
        <v>0</v>
      </c>
      <c r="J10" s="108">
        <f>$H10*I10*1720</f>
        <v>0</v>
      </c>
      <c r="K10" s="611"/>
      <c r="L10" s="611"/>
      <c r="M10" s="612"/>
      <c r="N10" s="112"/>
      <c r="O10" s="113"/>
      <c r="P10" s="664"/>
      <c r="Q10" s="664"/>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row>
    <row r="11" spans="2:335" s="35" customFormat="1" ht="149.4" customHeight="1" x14ac:dyDescent="0.3">
      <c r="B11" s="537"/>
      <c r="C11" s="538"/>
      <c r="D11" s="538"/>
      <c r="E11" s="37" t="s">
        <v>50</v>
      </c>
      <c r="F11" s="496"/>
      <c r="G11" s="496"/>
      <c r="H11" s="108">
        <f>IF($D$3="DE",46,IF($D$3="DK",51,0))</f>
        <v>0</v>
      </c>
      <c r="I11" s="3">
        <v>0</v>
      </c>
      <c r="J11" s="108">
        <f>$H11*I11*1720</f>
        <v>0</v>
      </c>
      <c r="K11" s="611"/>
      <c r="L11" s="611"/>
      <c r="M11" s="612"/>
      <c r="N11" s="112"/>
      <c r="O11" s="113"/>
      <c r="P11" s="664"/>
      <c r="Q11" s="664"/>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row>
    <row r="12" spans="2:335" s="35" customFormat="1" ht="149.4" customHeight="1" thickBot="1" x14ac:dyDescent="0.35">
      <c r="B12" s="537"/>
      <c r="C12" s="538"/>
      <c r="D12" s="538"/>
      <c r="E12" s="38" t="s">
        <v>51</v>
      </c>
      <c r="F12" s="644"/>
      <c r="G12" s="644"/>
      <c r="H12" s="109">
        <f>IF($D$3="DE",31,IF($D$3="DK",33,0))</f>
        <v>0</v>
      </c>
      <c r="I12" s="4">
        <v>0</v>
      </c>
      <c r="J12" s="109">
        <f>$H12*I12*1720</f>
        <v>0</v>
      </c>
      <c r="K12" s="665"/>
      <c r="L12" s="665"/>
      <c r="M12" s="666"/>
      <c r="N12" s="112"/>
      <c r="O12" s="113"/>
      <c r="P12" s="664"/>
      <c r="Q12" s="664"/>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row>
    <row r="13" spans="2:335" s="35" customFormat="1" ht="33" customHeight="1" thickBot="1" x14ac:dyDescent="0.35">
      <c r="B13" s="539"/>
      <c r="C13" s="540"/>
      <c r="D13" s="540"/>
      <c r="E13" s="598" t="s">
        <v>9</v>
      </c>
      <c r="F13" s="599"/>
      <c r="G13" s="599"/>
      <c r="H13" s="599"/>
      <c r="I13" s="641">
        <f>SUM(J10:J12)</f>
        <v>0</v>
      </c>
      <c r="J13" s="641"/>
      <c r="K13" s="617"/>
      <c r="L13" s="617"/>
      <c r="M13" s="618"/>
      <c r="N13" s="124"/>
      <c r="O13" s="113"/>
      <c r="P13" s="663"/>
      <c r="Q13" s="66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row>
    <row r="14" spans="2:335" s="35" customFormat="1" ht="23.4" customHeight="1" thickBot="1" x14ac:dyDescent="0.35">
      <c r="B14" s="39"/>
      <c r="C14" s="40"/>
      <c r="D14" s="41"/>
      <c r="E14" s="42"/>
      <c r="F14" s="40"/>
      <c r="G14" s="40"/>
      <c r="H14" s="43"/>
      <c r="I14" s="44"/>
      <c r="J14" s="44"/>
      <c r="K14" s="44"/>
      <c r="L14" s="44"/>
      <c r="M14" s="44"/>
      <c r="N14" s="44"/>
      <c r="O14" s="45"/>
      <c r="P14" s="45"/>
      <c r="Q14" s="45"/>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row>
    <row r="15" spans="2:335" s="35" customFormat="1" ht="39" customHeight="1" thickBot="1" x14ac:dyDescent="0.35">
      <c r="B15" s="466" t="s">
        <v>237</v>
      </c>
      <c r="C15" s="561"/>
      <c r="D15" s="562"/>
      <c r="E15" s="426" t="s">
        <v>216</v>
      </c>
      <c r="F15" s="427"/>
      <c r="G15" s="427"/>
      <c r="H15" s="427"/>
      <c r="I15" s="427"/>
      <c r="J15" s="427"/>
      <c r="K15" s="427"/>
      <c r="L15" s="427"/>
      <c r="M15" s="428"/>
      <c r="N15" s="44"/>
      <c r="O15" s="45"/>
      <c r="P15" s="45"/>
      <c r="Q15" s="4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row>
    <row r="16" spans="2:335" s="35" customFormat="1" ht="60.75" customHeight="1" x14ac:dyDescent="0.3">
      <c r="B16" s="563"/>
      <c r="C16" s="564"/>
      <c r="D16" s="565"/>
      <c r="E16" s="143" t="s">
        <v>70</v>
      </c>
      <c r="F16" s="517" t="s">
        <v>185</v>
      </c>
      <c r="G16" s="517"/>
      <c r="H16" s="154" t="s">
        <v>110</v>
      </c>
      <c r="I16" s="154" t="s">
        <v>48</v>
      </c>
      <c r="J16" s="154" t="s">
        <v>173</v>
      </c>
      <c r="K16" s="622" t="s">
        <v>184</v>
      </c>
      <c r="L16" s="622"/>
      <c r="M16" s="623"/>
      <c r="N16" s="44"/>
      <c r="O16" s="45"/>
      <c r="P16" s="45"/>
      <c r="Q16" s="45"/>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row>
    <row r="17" spans="2:335" s="35" customFormat="1" ht="104.25" customHeight="1" x14ac:dyDescent="0.3">
      <c r="B17" s="563"/>
      <c r="C17" s="564"/>
      <c r="D17" s="565"/>
      <c r="E17" s="37" t="s">
        <v>49</v>
      </c>
      <c r="F17" s="496"/>
      <c r="G17" s="496"/>
      <c r="H17" s="108">
        <f>IF($D$3="DE",62,IF($D$3="DK",68,0))</f>
        <v>0</v>
      </c>
      <c r="I17" s="3">
        <v>0</v>
      </c>
      <c r="J17" s="108">
        <f>$H17*I17*287</f>
        <v>0</v>
      </c>
      <c r="K17" s="590"/>
      <c r="L17" s="591"/>
      <c r="M17" s="592"/>
      <c r="N17" s="44"/>
      <c r="O17" s="45"/>
      <c r="P17" s="45"/>
      <c r="Q17" s="45"/>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row>
    <row r="18" spans="2:335" s="35" customFormat="1" ht="104.25" customHeight="1" x14ac:dyDescent="0.3">
      <c r="B18" s="566"/>
      <c r="C18" s="567"/>
      <c r="D18" s="568"/>
      <c r="E18" s="37" t="s">
        <v>50</v>
      </c>
      <c r="F18" s="496"/>
      <c r="G18" s="496"/>
      <c r="H18" s="108">
        <f>IF($D$3="DE",46,IF($D$3="DK",51,0))</f>
        <v>0</v>
      </c>
      <c r="I18" s="3">
        <v>0</v>
      </c>
      <c r="J18" s="108">
        <f>$H18*I18*287</f>
        <v>0</v>
      </c>
      <c r="K18" s="590"/>
      <c r="L18" s="591"/>
      <c r="M18" s="592"/>
      <c r="N18" s="44"/>
      <c r="O18" s="45"/>
      <c r="P18" s="45"/>
      <c r="Q18" s="45"/>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row>
    <row r="19" spans="2:335" s="35" customFormat="1" ht="104.25" customHeight="1" thickBot="1" x14ac:dyDescent="0.35">
      <c r="B19" s="566"/>
      <c r="C19" s="567"/>
      <c r="D19" s="568"/>
      <c r="E19" s="38" t="s">
        <v>51</v>
      </c>
      <c r="F19" s="644"/>
      <c r="G19" s="644"/>
      <c r="H19" s="109">
        <f>IF($D$3="DE",31,IF($D$3="DK",33,0))</f>
        <v>0</v>
      </c>
      <c r="I19" s="4">
        <v>0</v>
      </c>
      <c r="J19" s="109">
        <f>$H19*I19*287</f>
        <v>0</v>
      </c>
      <c r="K19" s="645"/>
      <c r="L19" s="646"/>
      <c r="M19" s="647"/>
      <c r="N19" s="44"/>
      <c r="O19" s="45"/>
      <c r="P19" s="45"/>
      <c r="Q19" s="45"/>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row>
    <row r="20" spans="2:335" s="35" customFormat="1" ht="34.5" customHeight="1" thickBot="1" x14ac:dyDescent="0.35">
      <c r="B20" s="569"/>
      <c r="C20" s="570"/>
      <c r="D20" s="571"/>
      <c r="E20" s="598" t="s">
        <v>9</v>
      </c>
      <c r="F20" s="599"/>
      <c r="G20" s="599"/>
      <c r="H20" s="599"/>
      <c r="I20" s="641">
        <f>SUM(J17:J19)</f>
        <v>0</v>
      </c>
      <c r="J20" s="641"/>
      <c r="K20" s="642"/>
      <c r="L20" s="642"/>
      <c r="M20" s="643"/>
      <c r="N20" s="44"/>
      <c r="O20" s="45"/>
      <c r="P20" s="45"/>
      <c r="Q20" s="45"/>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row>
    <row r="21" spans="2:335" customFormat="1" ht="34.5" customHeight="1" thickBot="1" x14ac:dyDescent="0.35"/>
    <row r="22" spans="2:335" s="35" customFormat="1" ht="37.65" customHeight="1" x14ac:dyDescent="0.3">
      <c r="B22" s="466" t="s">
        <v>218</v>
      </c>
      <c r="C22" s="561"/>
      <c r="D22" s="562"/>
      <c r="E22" s="632" t="s">
        <v>111</v>
      </c>
      <c r="F22" s="633"/>
      <c r="G22" s="633"/>
      <c r="H22" s="633"/>
      <c r="I22" s="634"/>
      <c r="J22" s="52"/>
      <c r="K22" s="5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row>
    <row r="23" spans="2:335" s="35" customFormat="1" ht="55.65" customHeight="1" x14ac:dyDescent="0.3">
      <c r="B23" s="563"/>
      <c r="C23" s="564"/>
      <c r="D23" s="565"/>
      <c r="E23" s="655"/>
      <c r="F23" s="656"/>
      <c r="G23" s="46" t="s">
        <v>204</v>
      </c>
      <c r="H23" s="89" t="s">
        <v>173</v>
      </c>
      <c r="I23" s="90" t="s">
        <v>9</v>
      </c>
      <c r="J23" s="111"/>
      <c r="K23" s="111"/>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row>
    <row r="24" spans="2:335" s="35" customFormat="1" ht="30.75" customHeight="1" thickBot="1" x14ac:dyDescent="0.35">
      <c r="B24" s="563"/>
      <c r="C24" s="564"/>
      <c r="D24" s="565"/>
      <c r="E24" s="628" t="s">
        <v>112</v>
      </c>
      <c r="F24" s="629"/>
      <c r="G24" s="47">
        <f>I13</f>
        <v>0</v>
      </c>
      <c r="H24" s="47">
        <f>I20</f>
        <v>0</v>
      </c>
      <c r="I24" s="48">
        <f>SUM(G24:H24)</f>
        <v>0</v>
      </c>
      <c r="J24" s="121"/>
      <c r="K24" s="121"/>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row>
    <row r="25" spans="2:335" s="35" customFormat="1" ht="28.5" customHeight="1" thickBot="1" x14ac:dyDescent="0.35">
      <c r="B25" s="569"/>
      <c r="C25" s="570"/>
      <c r="D25" s="571"/>
      <c r="E25" s="606" t="s">
        <v>9</v>
      </c>
      <c r="F25" s="608"/>
      <c r="G25" s="49">
        <f>G24*0.4</f>
        <v>0</v>
      </c>
      <c r="H25" s="50">
        <f>H24*0.4</f>
        <v>0</v>
      </c>
      <c r="I25" s="51">
        <f>SUM(G25:H25)</f>
        <v>0</v>
      </c>
      <c r="J25" s="121"/>
      <c r="K25" s="122"/>
      <c r="M25" s="52"/>
      <c r="N25" s="52"/>
      <c r="Q25" s="43"/>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row>
    <row r="26" spans="2:335" s="35" customFormat="1" ht="28.5" customHeight="1" thickBot="1" x14ac:dyDescent="0.35">
      <c r="B26"/>
      <c r="C26"/>
      <c r="D26"/>
      <c r="E26"/>
      <c r="F26"/>
      <c r="G26"/>
      <c r="H26"/>
      <c r="I26"/>
      <c r="J26"/>
      <c r="K26"/>
      <c r="L26" s="52"/>
      <c r="M26" s="52"/>
      <c r="N26" s="52"/>
      <c r="Q26" s="43"/>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row>
    <row r="27" spans="2:335" s="35" customFormat="1" ht="38.25" customHeight="1" x14ac:dyDescent="0.3">
      <c r="B27" s="466" t="s">
        <v>130</v>
      </c>
      <c r="C27" s="561"/>
      <c r="D27" s="572"/>
      <c r="E27" s="351" t="s">
        <v>76</v>
      </c>
      <c r="F27" s="457"/>
      <c r="G27" s="457"/>
      <c r="H27" s="352"/>
      <c r="I27" s="632" t="s">
        <v>111</v>
      </c>
      <c r="J27" s="633"/>
      <c r="K27" s="634"/>
      <c r="L27" s="52"/>
      <c r="M27" s="52"/>
      <c r="N27" s="42"/>
      <c r="O27" s="53"/>
      <c r="P27" s="53"/>
      <c r="Q27" s="53"/>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row>
    <row r="28" spans="2:335" s="35" customFormat="1" ht="47.25" customHeight="1" x14ac:dyDescent="0.3">
      <c r="B28" s="563"/>
      <c r="C28" s="564"/>
      <c r="D28" s="573"/>
      <c r="E28" s="630"/>
      <c r="F28" s="349"/>
      <c r="G28" s="349"/>
      <c r="H28" s="631"/>
      <c r="I28" s="88" t="s">
        <v>204</v>
      </c>
      <c r="J28" s="129" t="s">
        <v>175</v>
      </c>
      <c r="K28" s="90" t="s">
        <v>9</v>
      </c>
      <c r="L28" s="111"/>
      <c r="M28" s="111"/>
      <c r="N28" s="54"/>
      <c r="O28" s="53"/>
      <c r="P28" s="53"/>
      <c r="Q28" s="53"/>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row>
    <row r="29" spans="2:335" s="35" customFormat="1" ht="33" customHeight="1" x14ac:dyDescent="0.3">
      <c r="B29" s="563"/>
      <c r="C29" s="564"/>
      <c r="D29" s="573"/>
      <c r="E29" s="581"/>
      <c r="F29" s="582"/>
      <c r="G29" s="582"/>
      <c r="H29" s="583"/>
      <c r="I29" s="72"/>
      <c r="J29" s="76"/>
      <c r="K29" s="145">
        <f>SUM(G29:I29)</f>
        <v>0</v>
      </c>
      <c r="M29" s="115"/>
      <c r="N29" s="55"/>
      <c r="O29" s="53"/>
      <c r="P29" s="53"/>
      <c r="Q29" s="53"/>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row>
    <row r="30" spans="2:335" s="35" customFormat="1" ht="34.5" customHeight="1" x14ac:dyDescent="0.3">
      <c r="B30" s="563"/>
      <c r="C30" s="564"/>
      <c r="D30" s="573"/>
      <c r="E30" s="581"/>
      <c r="F30" s="582"/>
      <c r="G30" s="582"/>
      <c r="H30" s="583"/>
      <c r="I30" s="72"/>
      <c r="J30" s="76"/>
      <c r="K30" s="145">
        <f>SUM(G30:I30)</f>
        <v>0</v>
      </c>
      <c r="M30" s="115"/>
      <c r="N30" s="55"/>
      <c r="O30" s="53"/>
      <c r="P30" s="53"/>
      <c r="Q30" s="53"/>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row>
    <row r="31" spans="2:335" s="35" customFormat="1" ht="33.9" customHeight="1" thickBot="1" x14ac:dyDescent="0.35">
      <c r="B31" s="563"/>
      <c r="C31" s="564"/>
      <c r="D31" s="573"/>
      <c r="E31" s="635"/>
      <c r="F31" s="636"/>
      <c r="G31" s="636"/>
      <c r="H31" s="637"/>
      <c r="I31" s="73"/>
      <c r="J31" s="77"/>
      <c r="K31" s="146">
        <f>SUM(G31:I31)</f>
        <v>0</v>
      </c>
      <c r="M31" s="115"/>
      <c r="N31" s="55"/>
      <c r="O31" s="53"/>
      <c r="P31" s="53"/>
      <c r="Q31" s="53"/>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row>
    <row r="32" spans="2:335" s="35" customFormat="1" ht="30.75" customHeight="1" thickBot="1" x14ac:dyDescent="0.35">
      <c r="B32" s="569"/>
      <c r="C32" s="570"/>
      <c r="D32" s="574"/>
      <c r="E32" s="587" t="s">
        <v>40</v>
      </c>
      <c r="F32" s="588"/>
      <c r="G32" s="588"/>
      <c r="H32" s="589"/>
      <c r="I32" s="74">
        <f>SUM(I29:I31)</f>
        <v>0</v>
      </c>
      <c r="J32" s="75"/>
      <c r="K32" s="147">
        <f>SUM(K29:K31)</f>
        <v>0</v>
      </c>
      <c r="M32" s="116"/>
      <c r="N32" s="56"/>
      <c r="O32" s="53"/>
      <c r="P32" s="53"/>
      <c r="Q32" s="53"/>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row>
    <row r="33" spans="1:335" s="35" customFormat="1" ht="31.5" customHeight="1" thickBot="1" x14ac:dyDescent="0.35">
      <c r="A33"/>
      <c r="B33"/>
      <c r="C33"/>
      <c r="D33"/>
      <c r="E33"/>
      <c r="F33"/>
      <c r="G33"/>
      <c r="H33"/>
      <c r="I33"/>
      <c r="J33"/>
      <c r="K33"/>
      <c r="L33"/>
      <c r="M33"/>
      <c r="N33"/>
      <c r="O33"/>
      <c r="P33"/>
      <c r="Q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row>
    <row r="34" spans="1:335" s="35" customFormat="1" ht="33" customHeight="1" x14ac:dyDescent="0.3">
      <c r="A34"/>
      <c r="B34" s="555" t="s">
        <v>131</v>
      </c>
      <c r="C34" s="556"/>
      <c r="D34" s="556"/>
      <c r="E34" s="557"/>
      <c r="F34" s="632" t="s">
        <v>219</v>
      </c>
      <c r="G34" s="633"/>
      <c r="H34" s="634"/>
      <c r="I34" s="52"/>
      <c r="J34" s="52"/>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row>
    <row r="35" spans="1:335" s="35" customFormat="1" ht="57" customHeight="1" x14ac:dyDescent="0.3">
      <c r="A35"/>
      <c r="B35" s="558"/>
      <c r="C35" s="559"/>
      <c r="D35" s="559"/>
      <c r="E35" s="560"/>
      <c r="F35" s="36" t="s">
        <v>204</v>
      </c>
      <c r="G35" s="89" t="s">
        <v>173</v>
      </c>
      <c r="H35" s="90" t="s">
        <v>57</v>
      </c>
      <c r="I35" s="111"/>
      <c r="J35" s="111"/>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row>
    <row r="36" spans="1:335" s="35" customFormat="1" ht="44.25" customHeight="1" x14ac:dyDescent="0.3">
      <c r="A36"/>
      <c r="B36" s="463" t="s">
        <v>215</v>
      </c>
      <c r="C36" s="464"/>
      <c r="D36" s="464"/>
      <c r="E36" s="465"/>
      <c r="F36" s="93">
        <f>I13</f>
        <v>0</v>
      </c>
      <c r="G36" s="94">
        <f>I20</f>
        <v>0</v>
      </c>
      <c r="H36" s="95">
        <f>SUM(F36:G36)</f>
        <v>0</v>
      </c>
      <c r="I36" s="112"/>
      <c r="J36" s="113"/>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row>
    <row r="37" spans="1:335" s="35" customFormat="1" ht="64.5" customHeight="1" thickBot="1" x14ac:dyDescent="0.35">
      <c r="A37"/>
      <c r="B37" s="520" t="s">
        <v>207</v>
      </c>
      <c r="C37" s="521"/>
      <c r="D37" s="521"/>
      <c r="E37" s="522"/>
      <c r="F37" s="96">
        <f>G25</f>
        <v>0</v>
      </c>
      <c r="G37" s="97">
        <f>H25</f>
        <v>0</v>
      </c>
      <c r="H37" s="98">
        <f>SUM(F37:G37)</f>
        <v>0</v>
      </c>
      <c r="I37" s="112"/>
      <c r="J37" s="113"/>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row>
    <row r="38" spans="1:335" s="35" customFormat="1" ht="30.75" hidden="1" customHeight="1" thickBot="1" x14ac:dyDescent="0.35">
      <c r="A38"/>
      <c r="B38" s="523" t="s">
        <v>154</v>
      </c>
      <c r="C38" s="524"/>
      <c r="D38" s="524"/>
      <c r="E38" s="525"/>
      <c r="F38" s="99">
        <f>SUM(F36:F37)</f>
        <v>0</v>
      </c>
      <c r="G38" s="101">
        <f>SUM(G36:G37)</f>
        <v>0</v>
      </c>
      <c r="H38" s="102">
        <f>SUM(F38:G38)</f>
        <v>0</v>
      </c>
      <c r="I38" s="113"/>
      <c r="J38" s="113"/>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row>
    <row r="39" spans="1:335" s="35" customFormat="1" ht="30.75" hidden="1" customHeight="1" thickBot="1" x14ac:dyDescent="0.35">
      <c r="A39"/>
      <c r="B39" s="526" t="s">
        <v>59</v>
      </c>
      <c r="C39" s="527"/>
      <c r="D39" s="527"/>
      <c r="E39" s="528"/>
      <c r="F39" s="103">
        <f>I32</f>
        <v>0</v>
      </c>
      <c r="G39" s="104"/>
      <c r="H39" s="102">
        <f>F39</f>
        <v>0</v>
      </c>
      <c r="I39" s="123"/>
      <c r="J39" s="113"/>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row>
    <row r="40" spans="1:335" s="35" customFormat="1" ht="30.75" customHeight="1" thickBot="1" x14ac:dyDescent="0.35">
      <c r="A40"/>
      <c r="B40" s="529" t="s">
        <v>9</v>
      </c>
      <c r="C40" s="530"/>
      <c r="D40" s="530"/>
      <c r="E40" s="531"/>
      <c r="F40" s="99">
        <f>SUM(F36:F37)</f>
        <v>0</v>
      </c>
      <c r="G40" s="100">
        <f>SUM(G36:G37)</f>
        <v>0</v>
      </c>
      <c r="H40" s="102">
        <f>SUM(H36:H37)</f>
        <v>0</v>
      </c>
      <c r="I40" s="113"/>
      <c r="J40" s="113"/>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row>
    <row r="41" spans="1:335" s="35" customFormat="1" x14ac:dyDescent="0.3">
      <c r="A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row>
    <row r="42" spans="1:335" ht="15" thickBot="1" x14ac:dyDescent="0.35">
      <c r="A42"/>
      <c r="B42"/>
      <c r="C42"/>
      <c r="D42"/>
      <c r="E42"/>
      <c r="F42"/>
      <c r="G42"/>
      <c r="H42"/>
      <c r="I42"/>
      <c r="J42"/>
      <c r="K42"/>
      <c r="L42"/>
      <c r="M42"/>
      <c r="N42"/>
      <c r="O42"/>
      <c r="P42"/>
      <c r="Q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row>
    <row r="43" spans="1:335" ht="33.9" customHeight="1" x14ac:dyDescent="0.3">
      <c r="A43"/>
      <c r="B43" s="483" t="s">
        <v>252</v>
      </c>
      <c r="C43" s="484"/>
      <c r="D43" s="485"/>
      <c r="E43" s="455" t="s">
        <v>63</v>
      </c>
      <c r="F43" s="456"/>
      <c r="G43" s="457" t="s">
        <v>249</v>
      </c>
      <c r="H43" s="457"/>
      <c r="I43" s="457"/>
      <c r="J43" s="457"/>
      <c r="K43" s="457"/>
      <c r="L43" s="457"/>
      <c r="M43" s="456" t="s">
        <v>62</v>
      </c>
      <c r="N43" s="456"/>
      <c r="O43" s="457" t="s">
        <v>64</v>
      </c>
      <c r="P43" s="457"/>
      <c r="Q43" s="70" t="s">
        <v>65</v>
      </c>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row>
    <row r="44" spans="1:335" s="58" customFormat="1" ht="33" customHeight="1" x14ac:dyDescent="0.3">
      <c r="A44" s="57"/>
      <c r="B44" s="486"/>
      <c r="C44" s="487"/>
      <c r="D44" s="488"/>
      <c r="E44" s="499">
        <f>H40</f>
        <v>0</v>
      </c>
      <c r="F44" s="442"/>
      <c r="G44" s="553" t="s">
        <v>79</v>
      </c>
      <c r="H44" s="553"/>
      <c r="I44" s="497">
        <f>H40*K44</f>
        <v>0</v>
      </c>
      <c r="J44" s="497"/>
      <c r="K44" s="481">
        <v>0.65</v>
      </c>
      <c r="L44" s="481"/>
      <c r="M44" s="69">
        <f>E44*(100%-K44)</f>
        <v>0</v>
      </c>
      <c r="N44" s="91" t="str">
        <f>IF(I45=0,"-",M44/E44)</f>
        <v>-</v>
      </c>
      <c r="O44" s="442">
        <f>M45+I45</f>
        <v>0</v>
      </c>
      <c r="P44" s="442"/>
      <c r="Q44" s="453">
        <f>ROUND((O44-E44),2)</f>
        <v>0</v>
      </c>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row>
    <row r="45" spans="1:335" s="58" customFormat="1" ht="33" customHeight="1" thickBot="1" x14ac:dyDescent="0.35">
      <c r="A45" s="57"/>
      <c r="B45" s="489"/>
      <c r="C45" s="490"/>
      <c r="D45" s="491"/>
      <c r="E45" s="500"/>
      <c r="F45" s="443"/>
      <c r="G45" s="554" t="s">
        <v>78</v>
      </c>
      <c r="H45" s="554"/>
      <c r="I45" s="498">
        <v>0</v>
      </c>
      <c r="J45" s="498"/>
      <c r="K45" s="482" t="str">
        <f>IF(E44=0,"-",(I45/E44))</f>
        <v>-</v>
      </c>
      <c r="L45" s="482"/>
      <c r="M45" s="71">
        <f>P53</f>
        <v>0</v>
      </c>
      <c r="N45" s="92" t="str">
        <f>IF(I45=0,"-",M45/E44)</f>
        <v>-</v>
      </c>
      <c r="O45" s="443"/>
      <c r="P45" s="443"/>
      <c r="Q45" s="454"/>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row>
    <row r="46" spans="1:335" ht="14.25" customHeight="1" thickBot="1" x14ac:dyDescent="0.35">
      <c r="A46"/>
      <c r="B46" s="489"/>
      <c r="C46" s="490"/>
      <c r="D46" s="492"/>
      <c r="E46" s="444"/>
      <c r="F46" s="445"/>
      <c r="G46" s="445"/>
      <c r="H46" s="445"/>
      <c r="I46" s="445"/>
      <c r="J46" s="445"/>
      <c r="K46" s="445"/>
      <c r="L46" s="445"/>
      <c r="M46" s="445"/>
      <c r="N46" s="445"/>
      <c r="O46" s="445"/>
      <c r="P46" s="445"/>
      <c r="Q46" s="4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row>
    <row r="47" spans="1:335" ht="30" customHeight="1" x14ac:dyDescent="0.3">
      <c r="A47"/>
      <c r="B47" s="489"/>
      <c r="C47" s="490"/>
      <c r="D47" s="491"/>
      <c r="E47" s="515" t="s">
        <v>113</v>
      </c>
      <c r="F47" s="462"/>
      <c r="G47" s="462"/>
      <c r="H47" s="462"/>
      <c r="I47" s="462" t="s">
        <v>77</v>
      </c>
      <c r="J47" s="462"/>
      <c r="K47" s="462"/>
      <c r="L47" s="462"/>
      <c r="M47" s="462"/>
      <c r="N47" s="462"/>
      <c r="O47" s="462"/>
      <c r="P47" s="447" t="s">
        <v>57</v>
      </c>
      <c r="Q47" s="448"/>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row>
    <row r="48" spans="1:335" ht="69.900000000000006" customHeight="1" x14ac:dyDescent="0.3">
      <c r="A48"/>
      <c r="B48" s="489"/>
      <c r="C48" s="490"/>
      <c r="D48" s="491"/>
      <c r="E48" s="625"/>
      <c r="F48" s="496"/>
      <c r="G48" s="496"/>
      <c r="H48" s="496"/>
      <c r="I48" s="496"/>
      <c r="J48" s="496"/>
      <c r="K48" s="496"/>
      <c r="L48" s="496"/>
      <c r="M48" s="496"/>
      <c r="N48" s="496"/>
      <c r="O48" s="496"/>
      <c r="P48" s="449">
        <v>0</v>
      </c>
      <c r="Q48" s="450"/>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row>
    <row r="49" spans="1:335" ht="69.900000000000006" customHeight="1" x14ac:dyDescent="0.3">
      <c r="A49"/>
      <c r="B49" s="489"/>
      <c r="C49" s="490"/>
      <c r="D49" s="491"/>
      <c r="E49" s="625"/>
      <c r="F49" s="496"/>
      <c r="G49" s="496"/>
      <c r="H49" s="496"/>
      <c r="I49" s="496"/>
      <c r="J49" s="496"/>
      <c r="K49" s="496"/>
      <c r="L49" s="496"/>
      <c r="M49" s="496"/>
      <c r="N49" s="496"/>
      <c r="O49" s="496"/>
      <c r="P49" s="449">
        <v>0</v>
      </c>
      <c r="Q49" s="450"/>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row>
    <row r="50" spans="1:335" ht="69.900000000000006" customHeight="1" x14ac:dyDescent="0.3">
      <c r="A50"/>
      <c r="B50" s="489"/>
      <c r="C50" s="490"/>
      <c r="D50" s="491"/>
      <c r="E50" s="625"/>
      <c r="F50" s="496"/>
      <c r="G50" s="496"/>
      <c r="H50" s="496"/>
      <c r="I50" s="496"/>
      <c r="J50" s="496"/>
      <c r="K50" s="496"/>
      <c r="L50" s="496"/>
      <c r="M50" s="496"/>
      <c r="N50" s="496"/>
      <c r="O50" s="496"/>
      <c r="P50" s="449">
        <v>0</v>
      </c>
      <c r="Q50" s="4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row>
    <row r="51" spans="1:335" ht="69.900000000000006" customHeight="1" x14ac:dyDescent="0.3">
      <c r="A51"/>
      <c r="B51" s="489"/>
      <c r="C51" s="490"/>
      <c r="D51" s="491"/>
      <c r="E51" s="625"/>
      <c r="F51" s="496"/>
      <c r="G51" s="496"/>
      <c r="H51" s="496"/>
      <c r="I51" s="496"/>
      <c r="J51" s="496"/>
      <c r="K51" s="496"/>
      <c r="L51" s="496"/>
      <c r="M51" s="496"/>
      <c r="N51" s="496"/>
      <c r="O51" s="496"/>
      <c r="P51" s="449">
        <v>0</v>
      </c>
      <c r="Q51" s="450"/>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row>
    <row r="52" spans="1:335" ht="69.900000000000006" customHeight="1" thickBot="1" x14ac:dyDescent="0.35">
      <c r="A52"/>
      <c r="B52" s="489"/>
      <c r="C52" s="490"/>
      <c r="D52" s="491"/>
      <c r="E52" s="624"/>
      <c r="F52" s="480"/>
      <c r="G52" s="480"/>
      <c r="H52" s="480"/>
      <c r="I52" s="480"/>
      <c r="J52" s="480"/>
      <c r="K52" s="480"/>
      <c r="L52" s="480"/>
      <c r="M52" s="480"/>
      <c r="N52" s="480"/>
      <c r="O52" s="480"/>
      <c r="P52" s="451">
        <v>0</v>
      </c>
      <c r="Q52" s="4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row>
    <row r="53" spans="1:335" ht="30" customHeight="1" thickBot="1" x14ac:dyDescent="0.35">
      <c r="A53"/>
      <c r="B53" s="493"/>
      <c r="C53" s="494"/>
      <c r="D53" s="495"/>
      <c r="E53" s="440" t="s">
        <v>9</v>
      </c>
      <c r="F53" s="441"/>
      <c r="G53" s="441"/>
      <c r="H53" s="441"/>
      <c r="I53" s="441"/>
      <c r="J53" s="441"/>
      <c r="K53" s="441"/>
      <c r="L53" s="441"/>
      <c r="M53" s="441"/>
      <c r="N53" s="441"/>
      <c r="O53" s="441"/>
      <c r="P53" s="478">
        <f>SUM(P48:Q52)</f>
        <v>0</v>
      </c>
      <c r="Q53" s="479"/>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row>
    <row r="54" spans="1:335" x14ac:dyDescent="0.3">
      <c r="A54"/>
      <c r="B54" s="35"/>
      <c r="C54" s="35"/>
      <c r="D54" s="35"/>
      <c r="E54" s="35"/>
      <c r="F54" s="35"/>
      <c r="G54" s="35"/>
      <c r="H54" s="35"/>
      <c r="I54" s="35"/>
      <c r="J54" s="35"/>
      <c r="K54" s="35"/>
      <c r="L54" s="35"/>
      <c r="M54" s="35"/>
      <c r="N54" s="35"/>
      <c r="O54" s="35"/>
      <c r="P54" s="35"/>
      <c r="Q54" s="35"/>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row>
    <row r="55" spans="1:335" ht="15" thickBot="1" x14ac:dyDescent="0.35">
      <c r="A55"/>
      <c r="B55" s="35"/>
      <c r="C55" s="35"/>
      <c r="D55" s="35"/>
      <c r="E55" s="35"/>
      <c r="F55" s="35"/>
      <c r="G55" s="35"/>
      <c r="H55" s="35"/>
      <c r="I55" s="35"/>
      <c r="J55" s="35"/>
      <c r="K55" s="35"/>
      <c r="L55" s="35"/>
      <c r="M55" s="35"/>
      <c r="N55" s="35"/>
      <c r="O55" s="35"/>
      <c r="P55" s="35"/>
      <c r="Q55" s="3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row>
    <row r="56" spans="1:335" ht="29.25" customHeight="1" x14ac:dyDescent="0.3">
      <c r="A56"/>
      <c r="B56" s="466" t="s">
        <v>132</v>
      </c>
      <c r="C56" s="467"/>
      <c r="D56" s="468"/>
      <c r="E56" s="351" t="s">
        <v>58</v>
      </c>
      <c r="F56" s="457"/>
      <c r="G56" s="155" t="s">
        <v>5</v>
      </c>
      <c r="H56" s="155" t="s">
        <v>10</v>
      </c>
      <c r="I56" s="155" t="s">
        <v>6</v>
      </c>
      <c r="J56" s="155" t="s">
        <v>7</v>
      </c>
      <c r="K56" s="155" t="s">
        <v>8</v>
      </c>
      <c r="L56" s="424" t="s">
        <v>11</v>
      </c>
      <c r="M56" s="111"/>
      <c r="N56" s="111"/>
      <c r="O56" s="111"/>
      <c r="P56" s="111"/>
      <c r="Q56" s="12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row>
    <row r="57" spans="1:335" ht="29.25" customHeight="1" x14ac:dyDescent="0.3">
      <c r="A57"/>
      <c r="B57" s="469"/>
      <c r="C57" s="470"/>
      <c r="D57" s="471"/>
      <c r="E57" s="516" t="s">
        <v>61</v>
      </c>
      <c r="F57" s="517"/>
      <c r="G57" s="59" t="s">
        <v>42</v>
      </c>
      <c r="H57" s="156" t="s">
        <v>60</v>
      </c>
      <c r="I57" s="156" t="s">
        <v>60</v>
      </c>
      <c r="J57" s="156" t="s">
        <v>60</v>
      </c>
      <c r="K57" s="156" t="s">
        <v>60</v>
      </c>
      <c r="L57" s="425"/>
      <c r="M57" s="111"/>
      <c r="N57" s="111"/>
      <c r="O57" s="111"/>
      <c r="P57" s="111"/>
      <c r="Q57" s="126"/>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row>
    <row r="58" spans="1:335" ht="29.25" customHeight="1" x14ac:dyDescent="0.3">
      <c r="A58"/>
      <c r="B58" s="472"/>
      <c r="C58" s="473"/>
      <c r="D58" s="474"/>
      <c r="E58" s="516" t="s">
        <v>115</v>
      </c>
      <c r="F58" s="517"/>
      <c r="G58" s="105">
        <v>0</v>
      </c>
      <c r="H58" s="106"/>
      <c r="I58" s="107"/>
      <c r="J58" s="107"/>
      <c r="K58" s="107"/>
      <c r="L58" s="149">
        <f>SUMIF(G57, "Ja",G58)+SUMIF(H57, "Ja",H58)+SUMIF(I57, "Ja",I58)+SUMIF(J57, "Ja",J58)+SUMIF(K57, "Ja",K58)</f>
        <v>0</v>
      </c>
      <c r="M58" s="111"/>
      <c r="N58" s="111"/>
      <c r="O58" s="111"/>
      <c r="P58" s="111"/>
      <c r="Q58" s="126"/>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row>
    <row r="59" spans="1:335" ht="37.65" customHeight="1" x14ac:dyDescent="0.3">
      <c r="A59"/>
      <c r="B59" s="472"/>
      <c r="C59" s="473"/>
      <c r="D59" s="474"/>
      <c r="E59" s="516" t="s">
        <v>153</v>
      </c>
      <c r="F59" s="517"/>
      <c r="G59" s="442">
        <f>$H$40*G58</f>
        <v>0</v>
      </c>
      <c r="H59" s="442">
        <f>IF(H57="Nein | Nej",0,$H$40*H58)</f>
        <v>0</v>
      </c>
      <c r="I59" s="442">
        <f t="shared" ref="I59:K59" si="0">IF(I57="Nein | Nej",0,$H$40*I58)</f>
        <v>0</v>
      </c>
      <c r="J59" s="442">
        <f t="shared" si="0"/>
        <v>0</v>
      </c>
      <c r="K59" s="442">
        <f t="shared" si="0"/>
        <v>0</v>
      </c>
      <c r="L59" s="501">
        <f>SUMIF(G57, "Ja", G59)+SUMIF(H57, "Ja", H59)+SUMIF(I57, "Ja", I59)+SUMIF(J57, "Ja", J59)+SUMIF(K57, "Ja", K59)</f>
        <v>0</v>
      </c>
      <c r="M59" s="111"/>
      <c r="N59" s="111"/>
      <c r="O59" s="111"/>
      <c r="P59" s="111"/>
      <c r="Q59" s="124"/>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row>
    <row r="60" spans="1:335" ht="35.25" customHeight="1" thickBot="1" x14ac:dyDescent="0.35">
      <c r="A60"/>
      <c r="B60" s="475"/>
      <c r="C60" s="476"/>
      <c r="D60" s="477"/>
      <c r="E60" s="518"/>
      <c r="F60" s="519"/>
      <c r="G60" s="443"/>
      <c r="H60" s="443"/>
      <c r="I60" s="443"/>
      <c r="J60" s="443"/>
      <c r="K60" s="443"/>
      <c r="L60" s="479"/>
      <c r="M60" s="111"/>
      <c r="N60" s="111"/>
      <c r="O60" s="111"/>
      <c r="P60" s="111"/>
      <c r="Q60" s="124"/>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row>
    <row r="61" spans="1:335" x14ac:dyDescent="0.3">
      <c r="A61"/>
      <c r="B61"/>
      <c r="C61"/>
      <c r="D61"/>
      <c r="E61"/>
      <c r="F61"/>
      <c r="G61"/>
      <c r="H61"/>
      <c r="I61"/>
      <c r="J61"/>
      <c r="K61"/>
      <c r="L61"/>
      <c r="M61"/>
      <c r="N61"/>
      <c r="O61"/>
      <c r="P61"/>
      <c r="Q61"/>
    </row>
    <row r="62" spans="1:335" x14ac:dyDescent="0.3">
      <c r="A62"/>
      <c r="B62"/>
      <c r="C62"/>
      <c r="D62"/>
      <c r="E62"/>
      <c r="F62"/>
      <c r="G62"/>
      <c r="H62"/>
      <c r="I62"/>
      <c r="J62"/>
      <c r="K62"/>
      <c r="L62"/>
      <c r="M62"/>
      <c r="N62"/>
      <c r="O62"/>
      <c r="P62"/>
      <c r="Q62"/>
    </row>
    <row r="76" spans="3:8" x14ac:dyDescent="0.3">
      <c r="C76"/>
      <c r="D76"/>
      <c r="E76"/>
      <c r="F76"/>
      <c r="G76"/>
      <c r="H76"/>
    </row>
    <row r="77" spans="3:8" x14ac:dyDescent="0.3">
      <c r="C77"/>
      <c r="D77"/>
      <c r="E77"/>
      <c r="F77"/>
      <c r="G77"/>
      <c r="H77"/>
    </row>
    <row r="78" spans="3:8" x14ac:dyDescent="0.3">
      <c r="C78"/>
      <c r="D78"/>
      <c r="E78"/>
      <c r="F78"/>
      <c r="G78"/>
      <c r="H78"/>
    </row>
    <row r="79" spans="3:8" x14ac:dyDescent="0.3">
      <c r="C79"/>
      <c r="D79"/>
      <c r="E79"/>
      <c r="F79"/>
      <c r="G79"/>
      <c r="H79"/>
    </row>
    <row r="80" spans="3:8" x14ac:dyDescent="0.3">
      <c r="C80"/>
      <c r="D80"/>
      <c r="E80"/>
      <c r="F80"/>
      <c r="G80"/>
      <c r="H80"/>
    </row>
    <row r="81" spans="3:8" x14ac:dyDescent="0.3">
      <c r="C81"/>
      <c r="D81"/>
      <c r="E81"/>
      <c r="F81"/>
      <c r="G81"/>
      <c r="H81"/>
    </row>
    <row r="82" spans="3:8" x14ac:dyDescent="0.3">
      <c r="C82"/>
      <c r="D82"/>
      <c r="E82"/>
      <c r="F82"/>
      <c r="G82"/>
      <c r="H82"/>
    </row>
    <row r="83" spans="3:8" x14ac:dyDescent="0.3">
      <c r="C83"/>
      <c r="D83"/>
      <c r="E83"/>
      <c r="F83"/>
      <c r="G83"/>
      <c r="H83"/>
    </row>
    <row r="84" spans="3:8" x14ac:dyDescent="0.3">
      <c r="C84"/>
      <c r="D84"/>
      <c r="E84"/>
      <c r="F84"/>
      <c r="G84"/>
      <c r="H84"/>
    </row>
    <row r="85" spans="3:8" x14ac:dyDescent="0.3">
      <c r="C85"/>
      <c r="D85"/>
      <c r="E85"/>
      <c r="F85"/>
      <c r="G85"/>
      <c r="H85"/>
    </row>
    <row r="86" spans="3:8" x14ac:dyDescent="0.3">
      <c r="C86"/>
      <c r="D86"/>
      <c r="E86"/>
      <c r="F86"/>
      <c r="G86"/>
      <c r="H86"/>
    </row>
  </sheetData>
  <sheetProtection algorithmName="SHA-512" hashValue="EMV381HIKRwg5OFHFqnFapa7T7zWlFnab9X8ji/gcyyIIDJvzxQe6URAzCyo1+MRivPt5JRCUI0cwhVsEi288Q==" saltValue="+Lb65jTr7qz0dfVddPvHPQ==" spinCount="100000" sheet="1" objects="1" scenarios="1"/>
  <mergeCells count="115">
    <mergeCell ref="K11:M11"/>
    <mergeCell ref="K12:M12"/>
    <mergeCell ref="K13:M13"/>
    <mergeCell ref="B1:I1"/>
    <mergeCell ref="K1:K6"/>
    <mergeCell ref="L1:Q6"/>
    <mergeCell ref="B2:C2"/>
    <mergeCell ref="D2:E2"/>
    <mergeCell ref="F2:G2"/>
    <mergeCell ref="H2:I2"/>
    <mergeCell ref="B3:C3"/>
    <mergeCell ref="D3:E3"/>
    <mergeCell ref="F3:G3"/>
    <mergeCell ref="H3:I3"/>
    <mergeCell ref="B4:C4"/>
    <mergeCell ref="D4:E4"/>
    <mergeCell ref="F4:G4"/>
    <mergeCell ref="H4:I4"/>
    <mergeCell ref="B5:C5"/>
    <mergeCell ref="D5:E5"/>
    <mergeCell ref="F5:G5"/>
    <mergeCell ref="H5:I5"/>
    <mergeCell ref="K9:M9"/>
    <mergeCell ref="K10:M10"/>
    <mergeCell ref="E8:M8"/>
    <mergeCell ref="I13:J13"/>
    <mergeCell ref="E31:H31"/>
    <mergeCell ref="E32:H32"/>
    <mergeCell ref="B34:E35"/>
    <mergeCell ref="B36:E36"/>
    <mergeCell ref="P13:Q13"/>
    <mergeCell ref="B15:D20"/>
    <mergeCell ref="E15:M15"/>
    <mergeCell ref="F16:G16"/>
    <mergeCell ref="K16:M16"/>
    <mergeCell ref="F17:G17"/>
    <mergeCell ref="B8:D13"/>
    <mergeCell ref="F9:G9"/>
    <mergeCell ref="F10:G10"/>
    <mergeCell ref="P10:Q10"/>
    <mergeCell ref="F11:G11"/>
    <mergeCell ref="P11:Q11"/>
    <mergeCell ref="F12:G12"/>
    <mergeCell ref="P12:Q12"/>
    <mergeCell ref="K17:M17"/>
    <mergeCell ref="F18:G18"/>
    <mergeCell ref="K18:M18"/>
    <mergeCell ref="I27:K27"/>
    <mergeCell ref="I48:O48"/>
    <mergeCell ref="F34:H34"/>
    <mergeCell ref="E22:I22"/>
    <mergeCell ref="B38:E38"/>
    <mergeCell ref="B39:E39"/>
    <mergeCell ref="B40:E40"/>
    <mergeCell ref="E52:H52"/>
    <mergeCell ref="I52:O52"/>
    <mergeCell ref="P52:Q52"/>
    <mergeCell ref="Q44:Q45"/>
    <mergeCell ref="G45:H45"/>
    <mergeCell ref="I45:J45"/>
    <mergeCell ref="K45:L45"/>
    <mergeCell ref="E46:Q46"/>
    <mergeCell ref="E47:H47"/>
    <mergeCell ref="I47:O47"/>
    <mergeCell ref="P47:Q47"/>
    <mergeCell ref="E44:F45"/>
    <mergeCell ref="G44:H44"/>
    <mergeCell ref="I44:J44"/>
    <mergeCell ref="K44:L44"/>
    <mergeCell ref="O44:P45"/>
    <mergeCell ref="E51:H51"/>
    <mergeCell ref="I51:O51"/>
    <mergeCell ref="I59:I60"/>
    <mergeCell ref="J59:J60"/>
    <mergeCell ref="E53:O53"/>
    <mergeCell ref="P53:Q53"/>
    <mergeCell ref="L56:L57"/>
    <mergeCell ref="K59:K60"/>
    <mergeCell ref="L59:L60"/>
    <mergeCell ref="F19:G19"/>
    <mergeCell ref="K19:M19"/>
    <mergeCell ref="E20:H20"/>
    <mergeCell ref="I20:J20"/>
    <mergeCell ref="K20:M20"/>
    <mergeCell ref="P51:Q51"/>
    <mergeCell ref="M43:N43"/>
    <mergeCell ref="O43:P43"/>
    <mergeCell ref="E43:F43"/>
    <mergeCell ref="G43:L43"/>
    <mergeCell ref="P48:Q48"/>
    <mergeCell ref="E49:H49"/>
    <mergeCell ref="I49:O49"/>
    <mergeCell ref="P49:Q49"/>
    <mergeCell ref="E50:H50"/>
    <mergeCell ref="I50:O50"/>
    <mergeCell ref="P50:Q50"/>
    <mergeCell ref="E13:H13"/>
    <mergeCell ref="B56:D60"/>
    <mergeCell ref="E56:F56"/>
    <mergeCell ref="B43:D53"/>
    <mergeCell ref="B37:E37"/>
    <mergeCell ref="B22:D25"/>
    <mergeCell ref="E23:F23"/>
    <mergeCell ref="E24:F24"/>
    <mergeCell ref="E25:F25"/>
    <mergeCell ref="B27:D32"/>
    <mergeCell ref="E27:H28"/>
    <mergeCell ref="E29:H29"/>
    <mergeCell ref="E30:H30"/>
    <mergeCell ref="E57:F57"/>
    <mergeCell ref="E58:F58"/>
    <mergeCell ref="E59:F60"/>
    <mergeCell ref="G59:G60"/>
    <mergeCell ref="H59:H60"/>
    <mergeCell ref="E48:H48"/>
  </mergeCells>
  <conditionalFormatting sqref="G58">
    <cfRule type="expression" dxfId="105" priority="32">
      <formula>$G$57="Ja"</formula>
    </cfRule>
    <cfRule type="expression" dxfId="104" priority="33">
      <formula>$G$57="Nein | Nej"</formula>
    </cfRule>
  </conditionalFormatting>
  <conditionalFormatting sqref="H58">
    <cfRule type="expression" dxfId="103" priority="31">
      <formula>$H$57="Ja"</formula>
    </cfRule>
  </conditionalFormatting>
  <conditionalFormatting sqref="H59:K60">
    <cfRule type="expression" dxfId="102" priority="12">
      <formula>$H$57="Nein | Nej"</formula>
    </cfRule>
  </conditionalFormatting>
  <conditionalFormatting sqref="I58">
    <cfRule type="expression" dxfId="101" priority="29">
      <formula>$I$57="Ja"</formula>
    </cfRule>
    <cfRule type="expression" dxfId="100" priority="30">
      <formula>$I$57="Nein | Nej"</formula>
    </cfRule>
  </conditionalFormatting>
  <conditionalFormatting sqref="J58">
    <cfRule type="expression" dxfId="99" priority="27">
      <formula>$J$57="Ja"</formula>
    </cfRule>
    <cfRule type="expression" dxfId="98" priority="28">
      <formula>$J$57="Nein | Nej"</formula>
    </cfRule>
  </conditionalFormatting>
  <conditionalFormatting sqref="K58">
    <cfRule type="expression" dxfId="97" priority="25">
      <formula>$K$57="Ja"</formula>
    </cfRule>
    <cfRule type="expression" dxfId="96" priority="26">
      <formula>$K$57="Nein | Nej"</formula>
    </cfRule>
  </conditionalFormatting>
  <conditionalFormatting sqref="L58">
    <cfRule type="cellIs" dxfId="95" priority="1" operator="equal">
      <formula>1</formula>
    </cfRule>
    <cfRule type="cellIs" dxfId="94" priority="2" operator="lessThan">
      <formula>1</formula>
    </cfRule>
    <cfRule type="cellIs" dxfId="93" priority="3" operator="greaterThan">
      <formula>100%</formula>
    </cfRule>
  </conditionalFormatting>
  <conditionalFormatting sqref="Q44">
    <cfRule type="cellIs" dxfId="92" priority="34" operator="notEqual">
      <formula>0</formula>
    </cfRule>
  </conditionalFormatting>
  <conditionalFormatting sqref="Q44:Q45">
    <cfRule type="cellIs" dxfId="91" priority="14" operator="equal">
      <formula>0</formula>
    </cfRule>
  </conditionalFormatting>
  <dataValidations xWindow="1341" yWindow="851" count="9">
    <dataValidation type="decimal" operator="greaterThanOrEqual" allowBlank="1" showInputMessage="1" showErrorMessage="1" prompt="Bitte geben Sie hier die Anzahl der Vollzeitstellen für jede der drei Leistungsgruppen in der Nachlaufzeit an | Indtast venligst her antal fuldtidsstillinger for hver af de tre funktionsgrupper i opfølgningsperioden" sqref="I17:I19" xr:uid="{00000000-0002-0000-0600-000000000000}">
      <formula1>0</formula1>
    </dataValidation>
    <dataValidation type="decimal" operator="greaterThanOrEqual" allowBlank="1" showInputMessage="1" showErrorMessage="1" prompt="Bitte geben Sie hier die Anzahl der Vollzeitstellen für jede der drei Leistungsgruppen in der Projektperiode an | Indtast venligst her antal fuldtidsstillinger for hver af de tre funktionsgrupper i projektperioden" sqref="I10:I12" xr:uid="{00000000-0002-0000-0600-000001000000}">
      <formula1>0</formula1>
    </dataValidation>
    <dataValidation type="textLength" allowBlank="1" showInputMessage="1" showErrorMessage="1" prompt="Bitte fügen Sie hier eine Beschreibung der Tätigkeiten der jeweiligen Leistungsgruppe im Projekt bei | Tilføj her venligst en beskrivelse af de enkelte funktionsgruppes aktiviteter i projektet." sqref="F17:G19 F10:G12" xr:uid="{00000000-0002-0000-0600-000002000000}">
      <formula1>0</formula1>
      <formula2>1000</formula2>
    </dataValidation>
    <dataValidation type="decimal" operator="greaterThanOrEqual" allowBlank="1" showInputMessage="1" showErrorMessage="1" prompt="Bitte geben Sie hier die Höhe des Interreg-Zuschusses für den Partner an | Indtast venligst værdien for Interreg-tilskuddet for partneren  " sqref="I45" xr:uid="{00000000-0002-0000-0600-000003000000}">
      <formula1>0</formula1>
    </dataValidation>
    <dataValidation type="decimal" operator="greaterThanOrEqual" allowBlank="1" showInputMessage="1" showErrorMessage="1" sqref="P48:Q52 I29:I31" xr:uid="{00000000-0002-0000-0600-000004000000}">
      <formula1>0</formula1>
    </dataValidation>
    <dataValidation type="textLength" allowBlank="1" showInputMessage="1" showErrorMessage="1" sqref="E29:H31 P10:Q12 I48:O52 K17:K19 K10:K12" xr:uid="{00000000-0002-0000-0600-000005000000}">
      <formula1>0</formula1>
      <formula2>1000</formula2>
    </dataValidation>
    <dataValidation type="custom" allowBlank="1" showInputMessage="1" showErrorMessage="1" sqref="G57" xr:uid="{00000000-0002-0000-0600-000006000000}">
      <formula1>"Ja"</formula1>
    </dataValidation>
    <dataValidation type="list" allowBlank="1" showInputMessage="1" showErrorMessage="1" prompt="Bitte setzen Sie die Auswahl auf &quot;Ja&quot;, wenn der Partner am Teilziel beteiligt ist | Vælg venligst &quot;ja&quot;, når partneren deltager i delmålet " sqref="H57:K57" xr:uid="{00000000-0002-0000-0600-000007000000}">
      <formula1>"Ja,Nein | Nej"</formula1>
    </dataValidation>
    <dataValidation allowBlank="1" showInputMessage="1" showErrorMessage="1" error="Bitte tragen Sie entweder &quot;DE&quot; oder DK&quot; ein. | Venligst indsæt enten &quot;DE&quot; eller &quot;DK&quot;" sqref="D3" xr:uid="{00000000-0002-0000-0600-000008000000}"/>
  </dataValidations>
  <pageMargins left="0.23622047244094491" right="0.23622047244094491" top="0.74803149606299213" bottom="0.74803149606299213" header="0.31496062992125984" footer="0.31496062992125984"/>
  <pageSetup paperSize="9" scale="55" fitToHeight="2" orientation="landscape" r:id="rId1"/>
  <headerFooter alignWithMargins="0">
    <oddHeader>&amp;L&amp;"Arial Black,Fett"&amp;16 7. Partnerbudget Projektpartner 4</oddHeader>
    <oddFooter>&amp;L&amp;KFF0000Budgetmodel PKP - Version 2, 12.05.2023&amp;R Budget &amp;A Seite | side  &amp;P/&amp;N</oddFooter>
  </headerFooter>
  <rowBreaks count="2" manualBreakCount="2">
    <brk id="26" max="16383" man="1"/>
    <brk id="41" max="16383" man="1"/>
  </rowBreaks>
  <extLst>
    <ext xmlns:x14="http://schemas.microsoft.com/office/spreadsheetml/2009/9/main" uri="{CCE6A557-97BC-4b89-ADB6-D9C93CAAB3DF}">
      <x14:dataValidations xmlns:xm="http://schemas.microsoft.com/office/excel/2006/main" xWindow="1341" yWindow="851" count="2">
        <x14:dataValidation type="decimal" allowBlank="1" showInputMessage="1" showErrorMessage="1" error="Bitte wählen Sie einen Wert höher als 0 % und maximal 100 %, wenn der Partner an dem Teilziel beteiligt ist | Vælg indtast en værdi højere end 0 % og maksimal 100 %, når partneren deltager i delmålet" prompt="Bitte wählen Sie einen Wert höher als 0 % und maximal 100 %, wenn der Partner an dem Teilziel beteiligt ist | Vælg indtast en værdi højere end 0 % og maksimal 100 %, når partneren deltager i delmålet" xr:uid="{00000000-0002-0000-0600-000009000000}">
          <x14:formula1>
            <xm:f>Quellen!$H$3</xm:f>
          </x14:formula1>
          <x14:formula2>
            <xm:f>Quellen!$L$3</xm:f>
          </x14:formula2>
          <xm:sqref>G58:K58</xm:sqref>
        </x14:dataValidation>
        <x14:dataValidation type="list" allowBlank="1" showInputMessage="1" showErrorMessage="1" prompt="Bitte wählen Sie die Form der Kofinanzierung aus der Auswahl | Vælg venligst medfinansieringsformen ud fra listen" xr:uid="{00000000-0002-0000-0600-00000A000000}">
          <x14:formula1>
            <xm:f>Quellen!$B$4:$B$8</xm:f>
          </x14:formula1>
          <xm:sqref>E48:H52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BCBCBC"/>
  </sheetPr>
  <dimension ref="A1:LW86"/>
  <sheetViews>
    <sheetView showGridLines="0" view="pageLayout" topLeftCell="A49" zoomScaleNormal="90" zoomScaleSheetLayoutView="80" workbookViewId="0">
      <selection activeCell="F2" sqref="B1:Q6"/>
    </sheetView>
  </sheetViews>
  <sheetFormatPr baseColWidth="10" defaultColWidth="2.77734375" defaultRowHeight="14.4" x14ac:dyDescent="0.3"/>
  <cols>
    <col min="1" max="1" width="4.77734375" style="34" customWidth="1"/>
    <col min="2" max="3" width="15.77734375" style="34" customWidth="1"/>
    <col min="4" max="4" width="9.21875" style="34" customWidth="1"/>
    <col min="5" max="15" width="15.77734375" style="34" customWidth="1"/>
    <col min="16" max="16" width="15.44140625" style="34" customWidth="1"/>
    <col min="17" max="17" width="21.77734375" style="34" customWidth="1"/>
    <col min="18" max="16384" width="2.77734375" style="34"/>
  </cols>
  <sheetData>
    <row r="1" spans="2:335" ht="33.9" customHeight="1" x14ac:dyDescent="0.3">
      <c r="B1" s="532" t="s">
        <v>133</v>
      </c>
      <c r="C1" s="533"/>
      <c r="D1" s="533"/>
      <c r="E1" s="533"/>
      <c r="F1" s="533"/>
      <c r="G1" s="533"/>
      <c r="H1" s="533"/>
      <c r="I1" s="534"/>
      <c r="K1" s="503" t="s">
        <v>106</v>
      </c>
      <c r="L1" s="506" t="s">
        <v>220</v>
      </c>
      <c r="M1" s="507"/>
      <c r="N1" s="507"/>
      <c r="O1" s="507"/>
      <c r="P1" s="507"/>
      <c r="Q1" s="508"/>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row>
    <row r="2" spans="2:335" s="35" customFormat="1" ht="52.5" customHeight="1" x14ac:dyDescent="0.3">
      <c r="B2" s="543" t="s">
        <v>52</v>
      </c>
      <c r="C2" s="544"/>
      <c r="D2" s="547" t="str">
        <f>IF('Angaben-Oplysninger'!E5="","",'Angaben-Oplysninger'!E5)</f>
        <v>Myre DK-DE</v>
      </c>
      <c r="E2" s="547"/>
      <c r="F2" s="544" t="s">
        <v>53</v>
      </c>
      <c r="G2" s="544"/>
      <c r="H2" s="548" t="str">
        <f>K45</f>
        <v>-</v>
      </c>
      <c r="I2" s="549"/>
      <c r="K2" s="504"/>
      <c r="L2" s="509"/>
      <c r="M2" s="510"/>
      <c r="N2" s="510"/>
      <c r="O2" s="510"/>
      <c r="P2" s="510"/>
      <c r="Q2" s="511"/>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row>
    <row r="3" spans="2:335" s="35" customFormat="1" ht="52.5" customHeight="1" x14ac:dyDescent="0.3">
      <c r="B3" s="543" t="s">
        <v>54</v>
      </c>
      <c r="C3" s="544"/>
      <c r="D3" s="547" t="str">
        <f>IF('Angaben-Oplysninger'!F17="","",'Angaben-Oplysninger'!F17)</f>
        <v/>
      </c>
      <c r="E3" s="547"/>
      <c r="F3" s="544" t="s">
        <v>55</v>
      </c>
      <c r="G3" s="544"/>
      <c r="H3" s="551">
        <f>E44</f>
        <v>0</v>
      </c>
      <c r="I3" s="552"/>
      <c r="K3" s="504"/>
      <c r="L3" s="509"/>
      <c r="M3" s="510"/>
      <c r="N3" s="510"/>
      <c r="O3" s="510"/>
      <c r="P3" s="510"/>
      <c r="Q3" s="511"/>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row>
    <row r="4" spans="2:335" s="35" customFormat="1" ht="52.5" customHeight="1" x14ac:dyDescent="0.3">
      <c r="B4" s="543" t="s">
        <v>74</v>
      </c>
      <c r="C4" s="544"/>
      <c r="D4" s="547" t="str">
        <f>IF('Angaben-Oplysninger'!D17="","",'Angaben-Oplysninger'!D17)</f>
        <v/>
      </c>
      <c r="E4" s="547"/>
      <c r="F4" s="544" t="s">
        <v>56</v>
      </c>
      <c r="G4" s="544"/>
      <c r="H4" s="541">
        <f>I45</f>
        <v>0</v>
      </c>
      <c r="I4" s="542"/>
      <c r="K4" s="504"/>
      <c r="L4" s="509"/>
      <c r="M4" s="510"/>
      <c r="N4" s="510"/>
      <c r="O4" s="510"/>
      <c r="P4" s="510"/>
      <c r="Q4" s="511"/>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row>
    <row r="5" spans="2:335" s="35" customFormat="1" ht="52.5" customHeight="1" thickBot="1" x14ac:dyDescent="0.35">
      <c r="B5" s="545" t="s">
        <v>75</v>
      </c>
      <c r="C5" s="546"/>
      <c r="D5" s="550" t="str">
        <f>'Angaben-Oplysninger'!C17</f>
        <v>Projektpartner 4</v>
      </c>
      <c r="E5" s="550"/>
      <c r="F5" s="546" t="s">
        <v>234</v>
      </c>
      <c r="G5" s="546"/>
      <c r="H5" s="541" t="str">
        <f>IF(H2="-","-",H3*(100%-H2))</f>
        <v>-</v>
      </c>
      <c r="I5" s="542"/>
      <c r="K5" s="504"/>
      <c r="L5" s="509"/>
      <c r="M5" s="510"/>
      <c r="N5" s="510"/>
      <c r="O5" s="510"/>
      <c r="P5" s="510"/>
      <c r="Q5" s="511"/>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row>
    <row r="6" spans="2:335" s="35" customFormat="1" ht="48.75" customHeight="1" thickBot="1" x14ac:dyDescent="0.35">
      <c r="K6" s="505"/>
      <c r="L6" s="512"/>
      <c r="M6" s="513"/>
      <c r="N6" s="513"/>
      <c r="O6" s="513"/>
      <c r="P6" s="513"/>
      <c r="Q6" s="514"/>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row>
    <row r="7" spans="2:335" s="35" customFormat="1" ht="19.649999999999999" customHeight="1" thickBot="1" x14ac:dyDescent="0.35">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row>
    <row r="8" spans="2:335" s="35" customFormat="1" ht="37.65" customHeight="1" thickBot="1" x14ac:dyDescent="0.35">
      <c r="B8" s="535" t="s">
        <v>265</v>
      </c>
      <c r="C8" s="536"/>
      <c r="D8" s="536"/>
      <c r="E8" s="619" t="s">
        <v>213</v>
      </c>
      <c r="F8" s="620"/>
      <c r="G8" s="620"/>
      <c r="H8" s="620"/>
      <c r="I8" s="620"/>
      <c r="J8" s="620"/>
      <c r="K8" s="620"/>
      <c r="L8" s="620"/>
      <c r="M8" s="621"/>
      <c r="N8" s="52"/>
      <c r="O8" s="52"/>
      <c r="P8" s="52"/>
      <c r="Q8" s="52"/>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row>
    <row r="9" spans="2:335" s="35" customFormat="1" ht="66.75" customHeight="1" x14ac:dyDescent="0.3">
      <c r="B9" s="537"/>
      <c r="C9" s="538"/>
      <c r="D9" s="538"/>
      <c r="E9" s="143" t="s">
        <v>70</v>
      </c>
      <c r="F9" s="622" t="s">
        <v>185</v>
      </c>
      <c r="G9" s="622"/>
      <c r="H9" s="154" t="s">
        <v>110</v>
      </c>
      <c r="I9" s="154" t="s">
        <v>48</v>
      </c>
      <c r="J9" s="154" t="s">
        <v>9</v>
      </c>
      <c r="K9" s="622" t="s">
        <v>184</v>
      </c>
      <c r="L9" s="622"/>
      <c r="M9" s="623"/>
      <c r="N9" s="111"/>
      <c r="O9" s="111"/>
      <c r="P9" s="52"/>
      <c r="Q9" s="52"/>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row>
    <row r="10" spans="2:335" s="35" customFormat="1" ht="150" customHeight="1" x14ac:dyDescent="0.3">
      <c r="B10" s="537"/>
      <c r="C10" s="538"/>
      <c r="D10" s="538"/>
      <c r="E10" s="37" t="s">
        <v>187</v>
      </c>
      <c r="F10" s="496"/>
      <c r="G10" s="496"/>
      <c r="H10" s="108">
        <f>IF($D$3="DE",62,IF($D$3="DK",68,0))</f>
        <v>0</v>
      </c>
      <c r="I10" s="3">
        <v>0</v>
      </c>
      <c r="J10" s="108">
        <f>$H10*I10*1720</f>
        <v>0</v>
      </c>
      <c r="K10" s="611"/>
      <c r="L10" s="611"/>
      <c r="M10" s="612"/>
      <c r="N10" s="112"/>
      <c r="O10" s="113"/>
      <c r="P10" s="114"/>
      <c r="Q10" s="114"/>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row>
    <row r="11" spans="2:335" s="35" customFormat="1" ht="150" customHeight="1" x14ac:dyDescent="0.3">
      <c r="B11" s="537"/>
      <c r="C11" s="538"/>
      <c r="D11" s="538"/>
      <c r="E11" s="37" t="s">
        <v>50</v>
      </c>
      <c r="F11" s="496"/>
      <c r="G11" s="496"/>
      <c r="H11" s="108">
        <f>IF($D$3="DE",46,IF($D$3="DK",51,0))</f>
        <v>0</v>
      </c>
      <c r="I11" s="3">
        <v>0</v>
      </c>
      <c r="J11" s="108">
        <f>$H11*I11*1720</f>
        <v>0</v>
      </c>
      <c r="K11" s="611"/>
      <c r="L11" s="611"/>
      <c r="M11" s="612"/>
      <c r="N11" s="112"/>
      <c r="O11" s="113"/>
      <c r="P11" s="114"/>
      <c r="Q11" s="114"/>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row>
    <row r="12" spans="2:335" s="35" customFormat="1" ht="150" customHeight="1" thickBot="1" x14ac:dyDescent="0.35">
      <c r="B12" s="537"/>
      <c r="C12" s="538"/>
      <c r="D12" s="538"/>
      <c r="E12" s="38" t="s">
        <v>51</v>
      </c>
      <c r="F12" s="644"/>
      <c r="G12" s="644"/>
      <c r="H12" s="109">
        <f>IF($D$3="DE",31,IF($D$3="DK",33,0))</f>
        <v>0</v>
      </c>
      <c r="I12" s="4">
        <v>0</v>
      </c>
      <c r="J12" s="109">
        <f>$H12*I12*1720</f>
        <v>0</v>
      </c>
      <c r="K12" s="665"/>
      <c r="L12" s="665"/>
      <c r="M12" s="666"/>
      <c r="N12" s="112"/>
      <c r="O12" s="113"/>
      <c r="P12" s="114"/>
      <c r="Q12" s="114"/>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row>
    <row r="13" spans="2:335" s="35" customFormat="1" ht="33" customHeight="1" thickBot="1" x14ac:dyDescent="0.35">
      <c r="B13" s="539"/>
      <c r="C13" s="540"/>
      <c r="D13" s="540"/>
      <c r="E13" s="598" t="s">
        <v>9</v>
      </c>
      <c r="F13" s="599"/>
      <c r="G13" s="599"/>
      <c r="H13" s="599"/>
      <c r="I13" s="641">
        <f>SUM(J10:J12)</f>
        <v>0</v>
      </c>
      <c r="J13" s="641"/>
      <c r="K13" s="617"/>
      <c r="L13" s="617"/>
      <c r="M13" s="618"/>
      <c r="N13" s="124"/>
      <c r="O13" s="1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row>
    <row r="14" spans="2:335" s="35" customFormat="1" ht="23.4" customHeight="1" thickBot="1" x14ac:dyDescent="0.35">
      <c r="B14" s="39"/>
      <c r="C14" s="40"/>
      <c r="D14" s="41"/>
      <c r="E14" s="42"/>
      <c r="F14" s="40"/>
      <c r="G14" s="40"/>
      <c r="H14" s="43"/>
      <c r="I14" s="44"/>
      <c r="J14" s="44"/>
      <c r="K14" s="44"/>
      <c r="L14" s="44"/>
      <c r="M14" s="44"/>
      <c r="N14" s="44"/>
      <c r="O14" s="45"/>
      <c r="P14" s="45"/>
      <c r="Q14" s="45"/>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row>
    <row r="15" spans="2:335" s="35" customFormat="1" ht="39" customHeight="1" thickBot="1" x14ac:dyDescent="0.35">
      <c r="B15" s="466" t="s">
        <v>239</v>
      </c>
      <c r="C15" s="561"/>
      <c r="D15" s="562"/>
      <c r="E15" s="426" t="s">
        <v>217</v>
      </c>
      <c r="F15" s="427"/>
      <c r="G15" s="427"/>
      <c r="H15" s="427"/>
      <c r="I15" s="427"/>
      <c r="J15" s="427"/>
      <c r="K15" s="427"/>
      <c r="L15" s="427"/>
      <c r="M15" s="428"/>
      <c r="N15" s="44"/>
      <c r="O15" s="45"/>
      <c r="P15" s="45"/>
      <c r="Q15" s="4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row>
    <row r="16" spans="2:335" s="35" customFormat="1" ht="60.75" customHeight="1" x14ac:dyDescent="0.3">
      <c r="B16" s="563"/>
      <c r="C16" s="564"/>
      <c r="D16" s="565"/>
      <c r="E16" s="143" t="s">
        <v>70</v>
      </c>
      <c r="F16" s="517" t="s">
        <v>185</v>
      </c>
      <c r="G16" s="517"/>
      <c r="H16" s="154" t="s">
        <v>110</v>
      </c>
      <c r="I16" s="154" t="s">
        <v>48</v>
      </c>
      <c r="J16" s="154" t="s">
        <v>173</v>
      </c>
      <c r="K16" s="622" t="s">
        <v>184</v>
      </c>
      <c r="L16" s="622"/>
      <c r="M16" s="623"/>
      <c r="N16" s="44"/>
      <c r="O16" s="45"/>
      <c r="P16" s="45"/>
      <c r="Q16" s="45"/>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row>
    <row r="17" spans="2:335" s="35" customFormat="1" ht="103.5" customHeight="1" x14ac:dyDescent="0.3">
      <c r="B17" s="563"/>
      <c r="C17" s="564"/>
      <c r="D17" s="565"/>
      <c r="E17" s="37" t="s">
        <v>49</v>
      </c>
      <c r="F17" s="496"/>
      <c r="G17" s="496"/>
      <c r="H17" s="108">
        <f>IF($D$3="DE",62,IF($D$3="DK",68,0))</f>
        <v>0</v>
      </c>
      <c r="I17" s="3">
        <v>0</v>
      </c>
      <c r="J17" s="108">
        <f>$H17*I17*287</f>
        <v>0</v>
      </c>
      <c r="K17" s="590"/>
      <c r="L17" s="591"/>
      <c r="M17" s="592"/>
      <c r="N17" s="44"/>
      <c r="O17" s="45"/>
      <c r="P17" s="45"/>
      <c r="Q17" s="45"/>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row>
    <row r="18" spans="2:335" s="35" customFormat="1" ht="103.5" customHeight="1" x14ac:dyDescent="0.3">
      <c r="B18" s="566"/>
      <c r="C18" s="567"/>
      <c r="D18" s="568"/>
      <c r="E18" s="37" t="s">
        <v>50</v>
      </c>
      <c r="F18" s="496"/>
      <c r="G18" s="496"/>
      <c r="H18" s="108">
        <f>IF($D$3="DE",46,IF($D$3="DK",51,0))</f>
        <v>0</v>
      </c>
      <c r="I18" s="3">
        <v>0</v>
      </c>
      <c r="J18" s="108">
        <f>$H18*I18*287</f>
        <v>0</v>
      </c>
      <c r="K18" s="590"/>
      <c r="L18" s="591"/>
      <c r="M18" s="592"/>
      <c r="N18" s="44"/>
      <c r="O18" s="45"/>
      <c r="P18" s="45"/>
      <c r="Q18" s="45"/>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row>
    <row r="19" spans="2:335" s="35" customFormat="1" ht="103.5" customHeight="1" thickBot="1" x14ac:dyDescent="0.35">
      <c r="B19" s="566"/>
      <c r="C19" s="567"/>
      <c r="D19" s="568"/>
      <c r="E19" s="142" t="s">
        <v>51</v>
      </c>
      <c r="F19" s="480"/>
      <c r="G19" s="480"/>
      <c r="H19" s="119">
        <f>IF($D$3="DE",31,IF($D$3="DK",33,0))</f>
        <v>0</v>
      </c>
      <c r="I19" s="120">
        <v>0</v>
      </c>
      <c r="J19" s="119">
        <f>$H19*I19*287</f>
        <v>0</v>
      </c>
      <c r="K19" s="645"/>
      <c r="L19" s="646"/>
      <c r="M19" s="647"/>
      <c r="N19" s="44"/>
      <c r="O19" s="45"/>
      <c r="P19" s="45"/>
      <c r="Q19" s="45"/>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row>
    <row r="20" spans="2:335" s="35" customFormat="1" ht="34.5" customHeight="1" thickBot="1" x14ac:dyDescent="0.35">
      <c r="B20" s="569"/>
      <c r="C20" s="570"/>
      <c r="D20" s="571"/>
      <c r="E20" s="608" t="s">
        <v>9</v>
      </c>
      <c r="F20" s="599"/>
      <c r="G20" s="599"/>
      <c r="H20" s="599"/>
      <c r="I20" s="641">
        <f>SUM(J17:J19)</f>
        <v>0</v>
      </c>
      <c r="J20" s="641"/>
      <c r="K20" s="642"/>
      <c r="L20" s="642"/>
      <c r="M20" s="643"/>
      <c r="N20" s="44"/>
      <c r="O20" s="45"/>
      <c r="P20" s="45"/>
      <c r="Q20" s="45"/>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row>
    <row r="21" spans="2:335" customFormat="1" ht="34.5" customHeight="1" thickBot="1" x14ac:dyDescent="0.35"/>
    <row r="22" spans="2:335" s="35" customFormat="1" ht="37.65" customHeight="1" x14ac:dyDescent="0.3">
      <c r="B22" s="466" t="s">
        <v>221</v>
      </c>
      <c r="C22" s="561"/>
      <c r="D22" s="562"/>
      <c r="E22" s="632" t="s">
        <v>111</v>
      </c>
      <c r="F22" s="633"/>
      <c r="G22" s="633"/>
      <c r="H22" s="633"/>
      <c r="I22" s="634"/>
      <c r="J22" s="52"/>
      <c r="K22" s="5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row>
    <row r="23" spans="2:335" s="35" customFormat="1" ht="55.65" customHeight="1" x14ac:dyDescent="0.3">
      <c r="B23" s="563"/>
      <c r="C23" s="564"/>
      <c r="D23" s="565"/>
      <c r="E23" s="655"/>
      <c r="F23" s="656"/>
      <c r="G23" s="46" t="s">
        <v>204</v>
      </c>
      <c r="H23" s="89" t="s">
        <v>173</v>
      </c>
      <c r="I23" s="90" t="s">
        <v>9</v>
      </c>
      <c r="J23" s="111"/>
      <c r="K23" s="111"/>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row>
    <row r="24" spans="2:335" s="35" customFormat="1" ht="30.75" customHeight="1" thickBot="1" x14ac:dyDescent="0.35">
      <c r="B24" s="563"/>
      <c r="C24" s="564"/>
      <c r="D24" s="565"/>
      <c r="E24" s="628" t="s">
        <v>112</v>
      </c>
      <c r="F24" s="629"/>
      <c r="G24" s="47">
        <f>I13</f>
        <v>0</v>
      </c>
      <c r="H24" s="47">
        <f>I20</f>
        <v>0</v>
      </c>
      <c r="I24" s="48">
        <f>SUM(G24:H24)</f>
        <v>0</v>
      </c>
      <c r="J24" s="121"/>
      <c r="K24" s="121"/>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row>
    <row r="25" spans="2:335" s="35" customFormat="1" ht="28.5" customHeight="1" thickBot="1" x14ac:dyDescent="0.35">
      <c r="B25" s="569"/>
      <c r="C25" s="570"/>
      <c r="D25" s="571"/>
      <c r="E25" s="606" t="s">
        <v>9</v>
      </c>
      <c r="F25" s="608"/>
      <c r="G25" s="49">
        <f>G24*0.4</f>
        <v>0</v>
      </c>
      <c r="H25" s="50">
        <f>H24*0.4</f>
        <v>0</v>
      </c>
      <c r="I25" s="51">
        <f>SUM(G25:H25)</f>
        <v>0</v>
      </c>
      <c r="J25" s="121"/>
      <c r="K25" s="122"/>
      <c r="M25" s="52"/>
      <c r="N25" s="52"/>
      <c r="Q25" s="43"/>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row>
    <row r="26" spans="2:335" s="35" customFormat="1" ht="28.5" customHeight="1" thickBot="1" x14ac:dyDescent="0.35">
      <c r="B26"/>
      <c r="C26"/>
      <c r="D26"/>
      <c r="E26"/>
      <c r="F26"/>
      <c r="G26"/>
      <c r="H26"/>
      <c r="I26"/>
      <c r="J26"/>
      <c r="K26"/>
      <c r="L26" s="52"/>
      <c r="M26" s="52"/>
      <c r="N26" s="52"/>
      <c r="Q26" s="43"/>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row>
    <row r="27" spans="2:335" s="35" customFormat="1" ht="38.25" customHeight="1" x14ac:dyDescent="0.3">
      <c r="B27" s="466" t="s">
        <v>134</v>
      </c>
      <c r="C27" s="561"/>
      <c r="D27" s="572"/>
      <c r="E27" s="351" t="s">
        <v>76</v>
      </c>
      <c r="F27" s="457"/>
      <c r="G27" s="457"/>
      <c r="H27" s="352"/>
      <c r="I27" s="632" t="s">
        <v>111</v>
      </c>
      <c r="J27" s="633"/>
      <c r="K27" s="634"/>
      <c r="L27" s="52"/>
      <c r="M27" s="52"/>
      <c r="N27" s="42"/>
      <c r="O27" s="53"/>
      <c r="P27" s="53"/>
      <c r="Q27" s="53"/>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row>
    <row r="28" spans="2:335" s="35" customFormat="1" ht="47.25" customHeight="1" x14ac:dyDescent="0.3">
      <c r="B28" s="563"/>
      <c r="C28" s="564"/>
      <c r="D28" s="573"/>
      <c r="E28" s="630"/>
      <c r="F28" s="349"/>
      <c r="G28" s="349"/>
      <c r="H28" s="631"/>
      <c r="I28" s="88" t="s">
        <v>204</v>
      </c>
      <c r="J28" s="129" t="s">
        <v>175</v>
      </c>
      <c r="K28" s="90" t="s">
        <v>9</v>
      </c>
      <c r="L28" s="111"/>
      <c r="M28" s="111"/>
      <c r="N28" s="54"/>
      <c r="O28" s="53"/>
      <c r="P28" s="53"/>
      <c r="Q28" s="53"/>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row>
    <row r="29" spans="2:335" s="35" customFormat="1" ht="30.75" customHeight="1" x14ac:dyDescent="0.3">
      <c r="B29" s="563"/>
      <c r="C29" s="564"/>
      <c r="D29" s="573"/>
      <c r="E29" s="581"/>
      <c r="F29" s="582"/>
      <c r="G29" s="582"/>
      <c r="H29" s="583"/>
      <c r="I29" s="72"/>
      <c r="J29" s="76"/>
      <c r="K29" s="145">
        <f>I29</f>
        <v>0</v>
      </c>
      <c r="M29" s="115"/>
      <c r="N29" s="55"/>
      <c r="O29" s="53"/>
      <c r="P29" s="53"/>
      <c r="Q29" s="53"/>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row>
    <row r="30" spans="2:335" s="35" customFormat="1" ht="39.75" customHeight="1" x14ac:dyDescent="0.3">
      <c r="B30" s="563"/>
      <c r="C30" s="564"/>
      <c r="D30" s="573"/>
      <c r="E30" s="581"/>
      <c r="F30" s="582"/>
      <c r="G30" s="582"/>
      <c r="H30" s="583"/>
      <c r="I30" s="72"/>
      <c r="J30" s="76"/>
      <c r="K30" s="145">
        <f>I30</f>
        <v>0</v>
      </c>
      <c r="M30" s="115"/>
      <c r="N30" s="55"/>
      <c r="O30" s="53"/>
      <c r="P30" s="53"/>
      <c r="Q30" s="53"/>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row>
    <row r="31" spans="2:335" s="35" customFormat="1" ht="32.25" customHeight="1" thickBot="1" x14ac:dyDescent="0.35">
      <c r="B31" s="563"/>
      <c r="C31" s="564"/>
      <c r="D31" s="573"/>
      <c r="E31" s="635"/>
      <c r="F31" s="636"/>
      <c r="G31" s="636"/>
      <c r="H31" s="637"/>
      <c r="I31" s="73"/>
      <c r="J31" s="77"/>
      <c r="K31" s="146">
        <f>I31</f>
        <v>0</v>
      </c>
      <c r="M31" s="115"/>
      <c r="N31" s="55"/>
      <c r="O31" s="53"/>
      <c r="P31" s="53"/>
      <c r="Q31" s="53"/>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row>
    <row r="32" spans="2:335" s="35" customFormat="1" ht="30.75" customHeight="1" thickBot="1" x14ac:dyDescent="0.35">
      <c r="B32" s="569"/>
      <c r="C32" s="570"/>
      <c r="D32" s="574"/>
      <c r="E32" s="587" t="s">
        <v>40</v>
      </c>
      <c r="F32" s="588"/>
      <c r="G32" s="588"/>
      <c r="H32" s="589"/>
      <c r="I32" s="74">
        <f>SUM(I29:I31)</f>
        <v>0</v>
      </c>
      <c r="J32" s="75"/>
      <c r="K32" s="147">
        <f>SUM(K29:K31)</f>
        <v>0</v>
      </c>
      <c r="M32" s="116"/>
      <c r="N32" s="56"/>
      <c r="O32" s="53"/>
      <c r="P32" s="53"/>
      <c r="Q32" s="53"/>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row>
    <row r="33" spans="1:335" s="35" customFormat="1" ht="31.5" customHeight="1" thickBot="1" x14ac:dyDescent="0.35">
      <c r="A33"/>
      <c r="B33"/>
      <c r="C33"/>
      <c r="D33"/>
      <c r="E33"/>
      <c r="F33"/>
      <c r="G33"/>
      <c r="H33"/>
      <c r="I33"/>
      <c r="J33"/>
      <c r="K33"/>
      <c r="L33"/>
      <c r="M33"/>
      <c r="N33"/>
      <c r="O33"/>
      <c r="P33"/>
      <c r="Q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row>
    <row r="34" spans="1:335" s="35" customFormat="1" ht="33" customHeight="1" x14ac:dyDescent="0.3">
      <c r="A34"/>
      <c r="B34" s="555" t="s">
        <v>135</v>
      </c>
      <c r="C34" s="556"/>
      <c r="D34" s="556"/>
      <c r="E34" s="557"/>
      <c r="F34" s="632" t="s">
        <v>111</v>
      </c>
      <c r="G34" s="633"/>
      <c r="H34" s="634"/>
      <c r="I34" s="52"/>
      <c r="J34" s="52"/>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row>
    <row r="35" spans="1:335" s="35" customFormat="1" ht="57" customHeight="1" x14ac:dyDescent="0.3">
      <c r="A35"/>
      <c r="B35" s="558"/>
      <c r="C35" s="559"/>
      <c r="D35" s="559"/>
      <c r="E35" s="560"/>
      <c r="F35" s="36" t="s">
        <v>204</v>
      </c>
      <c r="G35" s="89" t="s">
        <v>173</v>
      </c>
      <c r="H35" s="90" t="s">
        <v>57</v>
      </c>
      <c r="I35" s="111"/>
      <c r="J35" s="111"/>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row>
    <row r="36" spans="1:335" s="35" customFormat="1" ht="44.25" customHeight="1" x14ac:dyDescent="0.3">
      <c r="A36"/>
      <c r="B36" s="463" t="s">
        <v>215</v>
      </c>
      <c r="C36" s="464"/>
      <c r="D36" s="464"/>
      <c r="E36" s="465"/>
      <c r="F36" s="93">
        <f>I13</f>
        <v>0</v>
      </c>
      <c r="G36" s="94">
        <f>I20</f>
        <v>0</v>
      </c>
      <c r="H36" s="95">
        <f>SUM(D36:G36)</f>
        <v>0</v>
      </c>
      <c r="I36" s="112"/>
      <c r="J36" s="113"/>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row>
    <row r="37" spans="1:335" s="35" customFormat="1" ht="64.5" customHeight="1" thickBot="1" x14ac:dyDescent="0.35">
      <c r="A37"/>
      <c r="B37" s="520" t="s">
        <v>222</v>
      </c>
      <c r="C37" s="521"/>
      <c r="D37" s="521"/>
      <c r="E37" s="522"/>
      <c r="F37" s="96">
        <f>G25</f>
        <v>0</v>
      </c>
      <c r="G37" s="97">
        <f>H25</f>
        <v>0</v>
      </c>
      <c r="H37" s="98">
        <f>SUM(D37:G37)</f>
        <v>0</v>
      </c>
      <c r="I37" s="112"/>
      <c r="J37" s="113"/>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row>
    <row r="38" spans="1:335" s="35" customFormat="1" ht="30.75" hidden="1" customHeight="1" thickBot="1" x14ac:dyDescent="0.35">
      <c r="A38"/>
      <c r="B38" s="523" t="s">
        <v>154</v>
      </c>
      <c r="C38" s="524"/>
      <c r="D38" s="524"/>
      <c r="E38" s="525"/>
      <c r="F38" s="99">
        <f>SUM(F36:F37)</f>
        <v>0</v>
      </c>
      <c r="G38" s="101">
        <f>SUM(G36:G37)</f>
        <v>0</v>
      </c>
      <c r="H38" s="102">
        <f>SUM(D38:G38)</f>
        <v>0</v>
      </c>
      <c r="I38" s="113"/>
      <c r="J38" s="113"/>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row>
    <row r="39" spans="1:335" s="35" customFormat="1" ht="30.75" hidden="1" customHeight="1" thickBot="1" x14ac:dyDescent="0.35">
      <c r="A39"/>
      <c r="B39" s="526" t="s">
        <v>59</v>
      </c>
      <c r="C39" s="527"/>
      <c r="D39" s="527"/>
      <c r="E39" s="528"/>
      <c r="F39" s="103">
        <f>I32</f>
        <v>0</v>
      </c>
      <c r="G39" s="104"/>
      <c r="H39" s="102">
        <f>SUM(D39:F39)</f>
        <v>0</v>
      </c>
      <c r="I39" s="123"/>
      <c r="J39" s="113"/>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row>
    <row r="40" spans="1:335" s="35" customFormat="1" ht="30.75" customHeight="1" thickBot="1" x14ac:dyDescent="0.35">
      <c r="A40"/>
      <c r="B40" s="529" t="s">
        <v>9</v>
      </c>
      <c r="C40" s="530"/>
      <c r="D40" s="530"/>
      <c r="E40" s="531"/>
      <c r="F40" s="99">
        <f>SUM(F36:F37)</f>
        <v>0</v>
      </c>
      <c r="G40" s="100">
        <f>SUM(G36:G37)</f>
        <v>0</v>
      </c>
      <c r="H40" s="102">
        <f>SUM(H36:H37)</f>
        <v>0</v>
      </c>
      <c r="I40" s="113"/>
      <c r="J40" s="113"/>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row>
    <row r="41" spans="1:335" s="35" customFormat="1" ht="15" x14ac:dyDescent="0.3">
      <c r="A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row>
    <row r="42" spans="1:335" ht="15.6" thickBot="1" x14ac:dyDescent="0.35">
      <c r="A42"/>
      <c r="B42"/>
      <c r="C42"/>
      <c r="D42"/>
      <c r="E42"/>
      <c r="F42"/>
      <c r="G42"/>
      <c r="H42"/>
      <c r="I42"/>
      <c r="J42"/>
      <c r="K42"/>
      <c r="L42"/>
      <c r="M42"/>
      <c r="N42"/>
      <c r="O42"/>
      <c r="P42"/>
      <c r="Q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row>
    <row r="43" spans="1:335" ht="33.9" customHeight="1" x14ac:dyDescent="0.3">
      <c r="A43"/>
      <c r="B43" s="483" t="s">
        <v>253</v>
      </c>
      <c r="C43" s="484"/>
      <c r="D43" s="485"/>
      <c r="E43" s="455" t="s">
        <v>63</v>
      </c>
      <c r="F43" s="456"/>
      <c r="G43" s="457" t="s">
        <v>254</v>
      </c>
      <c r="H43" s="457"/>
      <c r="I43" s="457"/>
      <c r="J43" s="457"/>
      <c r="K43" s="457"/>
      <c r="L43" s="457"/>
      <c r="M43" s="456" t="s">
        <v>62</v>
      </c>
      <c r="N43" s="456"/>
      <c r="O43" s="457" t="s">
        <v>64</v>
      </c>
      <c r="P43" s="457"/>
      <c r="Q43" s="70" t="s">
        <v>65</v>
      </c>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row>
    <row r="44" spans="1:335" s="58" customFormat="1" ht="33" customHeight="1" x14ac:dyDescent="0.3">
      <c r="A44" s="57"/>
      <c r="B44" s="486"/>
      <c r="C44" s="487"/>
      <c r="D44" s="488"/>
      <c r="E44" s="499">
        <f>H40</f>
        <v>0</v>
      </c>
      <c r="F44" s="442"/>
      <c r="G44" s="553" t="s">
        <v>79</v>
      </c>
      <c r="H44" s="553"/>
      <c r="I44" s="497">
        <f>H40*K44</f>
        <v>0</v>
      </c>
      <c r="J44" s="497"/>
      <c r="K44" s="481">
        <v>0.65</v>
      </c>
      <c r="L44" s="481"/>
      <c r="M44" s="69">
        <f>E44*(100%-K44)</f>
        <v>0</v>
      </c>
      <c r="N44" s="91" t="str">
        <f>IF(I45=0,"-",M44/E44)</f>
        <v>-</v>
      </c>
      <c r="O44" s="442">
        <f>M45+I45</f>
        <v>0</v>
      </c>
      <c r="P44" s="442"/>
      <c r="Q44" s="453">
        <f>ROUND((O44-E44),2)</f>
        <v>0</v>
      </c>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row>
    <row r="45" spans="1:335" s="58" customFormat="1" ht="33" customHeight="1" thickBot="1" x14ac:dyDescent="0.35">
      <c r="A45" s="57"/>
      <c r="B45" s="489"/>
      <c r="C45" s="490"/>
      <c r="D45" s="491"/>
      <c r="E45" s="500"/>
      <c r="F45" s="443"/>
      <c r="G45" s="554" t="s">
        <v>78</v>
      </c>
      <c r="H45" s="554"/>
      <c r="I45" s="498">
        <v>0</v>
      </c>
      <c r="J45" s="498"/>
      <c r="K45" s="482" t="str">
        <f>IF(E44=0,"-",(I45/E44))</f>
        <v>-</v>
      </c>
      <c r="L45" s="482"/>
      <c r="M45" s="71">
        <f>P53</f>
        <v>0</v>
      </c>
      <c r="N45" s="92" t="str">
        <f>IF(I45=0,"-",M45/E44)</f>
        <v>-</v>
      </c>
      <c r="O45" s="443"/>
      <c r="P45" s="443"/>
      <c r="Q45" s="454"/>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row>
    <row r="46" spans="1:335" ht="14.25" customHeight="1" thickBot="1" x14ac:dyDescent="0.35">
      <c r="A46"/>
      <c r="B46" s="489"/>
      <c r="C46" s="490"/>
      <c r="D46" s="492"/>
      <c r="E46" s="444"/>
      <c r="F46" s="445"/>
      <c r="G46" s="445"/>
      <c r="H46" s="445"/>
      <c r="I46" s="445"/>
      <c r="J46" s="445"/>
      <c r="K46" s="445"/>
      <c r="L46" s="445"/>
      <c r="M46" s="445"/>
      <c r="N46" s="445"/>
      <c r="O46" s="445"/>
      <c r="P46" s="445"/>
      <c r="Q46" s="4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row>
    <row r="47" spans="1:335" ht="30" customHeight="1" x14ac:dyDescent="0.3">
      <c r="A47"/>
      <c r="B47" s="489"/>
      <c r="C47" s="490"/>
      <c r="D47" s="491"/>
      <c r="E47" s="515" t="s">
        <v>113</v>
      </c>
      <c r="F47" s="462"/>
      <c r="G47" s="462"/>
      <c r="H47" s="462"/>
      <c r="I47" s="462" t="s">
        <v>77</v>
      </c>
      <c r="J47" s="462"/>
      <c r="K47" s="462"/>
      <c r="L47" s="462"/>
      <c r="M47" s="462"/>
      <c r="N47" s="462"/>
      <c r="O47" s="462"/>
      <c r="P47" s="447" t="s">
        <v>57</v>
      </c>
      <c r="Q47" s="448"/>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row>
    <row r="48" spans="1:335" ht="69.900000000000006" customHeight="1" x14ac:dyDescent="0.3">
      <c r="A48"/>
      <c r="B48" s="489"/>
      <c r="C48" s="490"/>
      <c r="D48" s="491"/>
      <c r="E48" s="625"/>
      <c r="F48" s="496"/>
      <c r="G48" s="496"/>
      <c r="H48" s="496"/>
      <c r="I48" s="496"/>
      <c r="J48" s="496"/>
      <c r="K48" s="496"/>
      <c r="L48" s="496"/>
      <c r="M48" s="496"/>
      <c r="N48" s="496"/>
      <c r="O48" s="496"/>
      <c r="P48" s="449">
        <v>0</v>
      </c>
      <c r="Q48" s="450"/>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row>
    <row r="49" spans="1:335" ht="69.900000000000006" customHeight="1" x14ac:dyDescent="0.3">
      <c r="A49"/>
      <c r="B49" s="489"/>
      <c r="C49" s="490"/>
      <c r="D49" s="491"/>
      <c r="E49" s="625"/>
      <c r="F49" s="496"/>
      <c r="G49" s="496"/>
      <c r="H49" s="496"/>
      <c r="I49" s="496"/>
      <c r="J49" s="496"/>
      <c r="K49" s="496"/>
      <c r="L49" s="496"/>
      <c r="M49" s="496"/>
      <c r="N49" s="496"/>
      <c r="O49" s="496"/>
      <c r="P49" s="449">
        <v>0</v>
      </c>
      <c r="Q49" s="450"/>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row>
    <row r="50" spans="1:335" ht="69.900000000000006" customHeight="1" x14ac:dyDescent="0.3">
      <c r="A50"/>
      <c r="B50" s="489"/>
      <c r="C50" s="490"/>
      <c r="D50" s="491"/>
      <c r="E50" s="625"/>
      <c r="F50" s="496"/>
      <c r="G50" s="496"/>
      <c r="H50" s="496"/>
      <c r="I50" s="496"/>
      <c r="J50" s="496"/>
      <c r="K50" s="496"/>
      <c r="L50" s="496"/>
      <c r="M50" s="496"/>
      <c r="N50" s="496"/>
      <c r="O50" s="496"/>
      <c r="P50" s="449">
        <v>0</v>
      </c>
      <c r="Q50" s="4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row>
    <row r="51" spans="1:335" ht="69.900000000000006" customHeight="1" x14ac:dyDescent="0.3">
      <c r="A51"/>
      <c r="B51" s="489"/>
      <c r="C51" s="490"/>
      <c r="D51" s="491"/>
      <c r="E51" s="625"/>
      <c r="F51" s="496"/>
      <c r="G51" s="496"/>
      <c r="H51" s="496"/>
      <c r="I51" s="496"/>
      <c r="J51" s="496"/>
      <c r="K51" s="496"/>
      <c r="L51" s="496"/>
      <c r="M51" s="496"/>
      <c r="N51" s="496"/>
      <c r="O51" s="496"/>
      <c r="P51" s="449">
        <v>0</v>
      </c>
      <c r="Q51" s="450"/>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row>
    <row r="52" spans="1:335" ht="69.900000000000006" customHeight="1" thickBot="1" x14ac:dyDescent="0.35">
      <c r="A52"/>
      <c r="B52" s="489"/>
      <c r="C52" s="490"/>
      <c r="D52" s="491"/>
      <c r="E52" s="624"/>
      <c r="F52" s="480"/>
      <c r="G52" s="480"/>
      <c r="H52" s="480"/>
      <c r="I52" s="480"/>
      <c r="J52" s="480"/>
      <c r="K52" s="480"/>
      <c r="L52" s="480"/>
      <c r="M52" s="480"/>
      <c r="N52" s="480"/>
      <c r="O52" s="480"/>
      <c r="P52" s="451">
        <v>0</v>
      </c>
      <c r="Q52" s="4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row>
    <row r="53" spans="1:335" ht="30" customHeight="1" thickBot="1" x14ac:dyDescent="0.35">
      <c r="A53"/>
      <c r="B53" s="493"/>
      <c r="C53" s="494"/>
      <c r="D53" s="495"/>
      <c r="E53" s="440" t="s">
        <v>9</v>
      </c>
      <c r="F53" s="441"/>
      <c r="G53" s="441"/>
      <c r="H53" s="441"/>
      <c r="I53" s="441"/>
      <c r="J53" s="441"/>
      <c r="K53" s="441"/>
      <c r="L53" s="441"/>
      <c r="M53" s="441"/>
      <c r="N53" s="441"/>
      <c r="O53" s="441"/>
      <c r="P53" s="478">
        <f>SUM(P48:Q52)</f>
        <v>0</v>
      </c>
      <c r="Q53" s="479"/>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row>
    <row r="54" spans="1:335" ht="15" x14ac:dyDescent="0.3">
      <c r="A54"/>
      <c r="B54" s="35"/>
      <c r="C54" s="35"/>
      <c r="D54" s="35"/>
      <c r="E54" s="35"/>
      <c r="F54" s="35"/>
      <c r="G54" s="35"/>
      <c r="H54" s="35"/>
      <c r="I54" s="35"/>
      <c r="J54" s="35"/>
      <c r="K54" s="35"/>
      <c r="L54" s="35"/>
      <c r="M54" s="35"/>
      <c r="N54" s="35"/>
      <c r="O54" s="35"/>
      <c r="P54" s="35"/>
      <c r="Q54" s="35"/>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row>
    <row r="55" spans="1:335" ht="15.6" thickBot="1" x14ac:dyDescent="0.35">
      <c r="A55"/>
      <c r="B55" s="35"/>
      <c r="C55" s="35"/>
      <c r="D55" s="35"/>
      <c r="E55" s="35"/>
      <c r="F55" s="35"/>
      <c r="G55" s="35"/>
      <c r="H55" s="35"/>
      <c r="I55" s="35"/>
      <c r="J55" s="35"/>
      <c r="K55" s="35"/>
      <c r="L55" s="35"/>
      <c r="M55" s="35"/>
      <c r="N55" s="35"/>
      <c r="O55" s="35"/>
      <c r="P55" s="35"/>
      <c r="Q55" s="3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row>
    <row r="56" spans="1:335" ht="29.25" customHeight="1" x14ac:dyDescent="0.3">
      <c r="A56"/>
      <c r="B56" s="466" t="s">
        <v>136</v>
      </c>
      <c r="C56" s="467"/>
      <c r="D56" s="468"/>
      <c r="E56" s="351" t="s">
        <v>58</v>
      </c>
      <c r="F56" s="457"/>
      <c r="G56" s="155" t="s">
        <v>5</v>
      </c>
      <c r="H56" s="155" t="s">
        <v>10</v>
      </c>
      <c r="I56" s="155" t="s">
        <v>6</v>
      </c>
      <c r="J56" s="155" t="s">
        <v>7</v>
      </c>
      <c r="K56" s="155" t="s">
        <v>8</v>
      </c>
      <c r="L56" s="424" t="s">
        <v>11</v>
      </c>
      <c r="M56" s="111"/>
      <c r="N56" s="111"/>
      <c r="O56" s="111"/>
      <c r="P56" s="111"/>
      <c r="Q56" s="12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row>
    <row r="57" spans="1:335" ht="29.25" customHeight="1" x14ac:dyDescent="0.3">
      <c r="A57"/>
      <c r="B57" s="469"/>
      <c r="C57" s="470"/>
      <c r="D57" s="471"/>
      <c r="E57" s="516" t="s">
        <v>61</v>
      </c>
      <c r="F57" s="517"/>
      <c r="G57" s="59" t="s">
        <v>42</v>
      </c>
      <c r="H57" s="156" t="s">
        <v>60</v>
      </c>
      <c r="I57" s="156" t="s">
        <v>60</v>
      </c>
      <c r="J57" s="156" t="s">
        <v>60</v>
      </c>
      <c r="K57" s="156" t="s">
        <v>60</v>
      </c>
      <c r="L57" s="425"/>
      <c r="M57" s="111"/>
      <c r="N57" s="111"/>
      <c r="O57" s="111"/>
      <c r="P57" s="111"/>
      <c r="Q57" s="126"/>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row>
    <row r="58" spans="1:335" ht="29.25" customHeight="1" x14ac:dyDescent="0.3">
      <c r="A58"/>
      <c r="B58" s="472"/>
      <c r="C58" s="473"/>
      <c r="D58" s="474"/>
      <c r="E58" s="516" t="s">
        <v>115</v>
      </c>
      <c r="F58" s="517"/>
      <c r="G58" s="105">
        <v>0</v>
      </c>
      <c r="H58" s="106"/>
      <c r="I58" s="107"/>
      <c r="J58" s="107"/>
      <c r="K58" s="107"/>
      <c r="L58" s="149">
        <f>SUMIF(G57, "Ja",G58)+SUMIF(H57, "Ja",H58)+SUMIF(I57, "Ja",I58)+SUMIF(J57, "Ja",J58)+SUMIF(K57, "Ja",K58)</f>
        <v>0</v>
      </c>
      <c r="M58" s="111"/>
      <c r="N58" s="125"/>
      <c r="O58" s="125"/>
      <c r="P58" s="125"/>
      <c r="Q58" s="126"/>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row>
    <row r="59" spans="1:335" ht="37.65" customHeight="1" x14ac:dyDescent="0.3">
      <c r="A59"/>
      <c r="B59" s="472"/>
      <c r="C59" s="473"/>
      <c r="D59" s="474"/>
      <c r="E59" s="516" t="s">
        <v>153</v>
      </c>
      <c r="F59" s="517"/>
      <c r="G59" s="442">
        <f>$H$40*G58</f>
        <v>0</v>
      </c>
      <c r="H59" s="442">
        <f>IF(H57="Nein | Nej",0,$H$40*H58)</f>
        <v>0</v>
      </c>
      <c r="I59" s="442">
        <f t="shared" ref="I59:K59" si="0">IF(I57="Nein | Nej",0,$H$40*I58)</f>
        <v>0</v>
      </c>
      <c r="J59" s="442">
        <f t="shared" si="0"/>
        <v>0</v>
      </c>
      <c r="K59" s="442">
        <f t="shared" si="0"/>
        <v>0</v>
      </c>
      <c r="L59" s="501">
        <f>SUMIF(G57, "Ja", G59)+SUMIF(H57, "Ja", H59)+SUMIF(I57, "Ja", I59)+SUMIF(J57, "Ja", J59)+SUMIF(K57, "Ja", K59)</f>
        <v>0</v>
      </c>
      <c r="M59" s="111"/>
      <c r="N59" s="124"/>
      <c r="O59" s="124"/>
      <c r="P59" s="124"/>
      <c r="Q59" s="124"/>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row>
    <row r="60" spans="1:335" ht="35.25" customHeight="1" thickBot="1" x14ac:dyDescent="0.35">
      <c r="A60"/>
      <c r="B60" s="475"/>
      <c r="C60" s="476"/>
      <c r="D60" s="477"/>
      <c r="E60" s="518"/>
      <c r="F60" s="519"/>
      <c r="G60" s="443"/>
      <c r="H60" s="443"/>
      <c r="I60" s="443"/>
      <c r="J60" s="443"/>
      <c r="K60" s="443"/>
      <c r="L60" s="479"/>
      <c r="M60" s="111"/>
      <c r="N60" s="124"/>
      <c r="O60" s="124"/>
      <c r="P60" s="124"/>
      <c r="Q60" s="124"/>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row>
    <row r="61" spans="1:335" x14ac:dyDescent="0.3">
      <c r="A61"/>
      <c r="B61"/>
      <c r="C61"/>
      <c r="D61"/>
      <c r="E61"/>
      <c r="F61"/>
      <c r="G61"/>
      <c r="H61"/>
      <c r="I61"/>
      <c r="J61"/>
      <c r="K61"/>
      <c r="L61"/>
      <c r="M61"/>
      <c r="N61"/>
      <c r="O61"/>
      <c r="P61"/>
      <c r="Q61"/>
    </row>
    <row r="62" spans="1:335" x14ac:dyDescent="0.3">
      <c r="A62"/>
      <c r="B62"/>
      <c r="C62"/>
      <c r="D62"/>
      <c r="E62"/>
      <c r="F62"/>
      <c r="G62"/>
      <c r="H62"/>
      <c r="I62"/>
      <c r="J62"/>
      <c r="K62"/>
      <c r="L62"/>
      <c r="M62"/>
      <c r="N62"/>
      <c r="O62"/>
      <c r="P62"/>
      <c r="Q62"/>
    </row>
    <row r="76" spans="3:8" x14ac:dyDescent="0.3">
      <c r="C76"/>
      <c r="D76"/>
      <c r="E76"/>
      <c r="F76"/>
      <c r="G76"/>
      <c r="H76"/>
    </row>
    <row r="77" spans="3:8" x14ac:dyDescent="0.3">
      <c r="C77"/>
      <c r="D77"/>
      <c r="E77"/>
      <c r="F77"/>
      <c r="G77"/>
      <c r="H77"/>
    </row>
    <row r="78" spans="3:8" x14ac:dyDescent="0.3">
      <c r="C78"/>
      <c r="D78"/>
      <c r="E78"/>
      <c r="F78"/>
      <c r="G78"/>
      <c r="H78"/>
    </row>
    <row r="79" spans="3:8" x14ac:dyDescent="0.3">
      <c r="C79"/>
      <c r="D79"/>
      <c r="E79"/>
      <c r="F79"/>
      <c r="G79"/>
      <c r="H79"/>
    </row>
    <row r="80" spans="3:8" x14ac:dyDescent="0.3">
      <c r="C80"/>
      <c r="D80"/>
      <c r="E80"/>
      <c r="F80"/>
      <c r="G80"/>
      <c r="H80"/>
    </row>
    <row r="81" spans="3:8" x14ac:dyDescent="0.3">
      <c r="C81"/>
      <c r="D81"/>
      <c r="E81"/>
      <c r="F81"/>
      <c r="G81"/>
      <c r="H81"/>
    </row>
    <row r="82" spans="3:8" x14ac:dyDescent="0.3">
      <c r="C82"/>
      <c r="D82"/>
      <c r="E82"/>
      <c r="F82"/>
      <c r="G82"/>
      <c r="H82"/>
    </row>
    <row r="83" spans="3:8" x14ac:dyDescent="0.3">
      <c r="C83"/>
      <c r="D83"/>
      <c r="E83"/>
      <c r="F83"/>
      <c r="G83"/>
      <c r="H83"/>
    </row>
    <row r="84" spans="3:8" x14ac:dyDescent="0.3">
      <c r="C84"/>
      <c r="D84"/>
      <c r="E84"/>
      <c r="F84"/>
      <c r="G84"/>
      <c r="H84"/>
    </row>
    <row r="85" spans="3:8" x14ac:dyDescent="0.3">
      <c r="C85"/>
      <c r="D85"/>
      <c r="E85"/>
      <c r="F85"/>
      <c r="G85"/>
      <c r="H85"/>
    </row>
    <row r="86" spans="3:8" x14ac:dyDescent="0.3">
      <c r="C86"/>
      <c r="D86"/>
      <c r="E86"/>
      <c r="F86"/>
      <c r="G86"/>
      <c r="H86"/>
    </row>
  </sheetData>
  <sheetProtection algorithmName="SHA-512" hashValue="Yt8nlRRhWKO+BdAP/itJqXPnPUekldM6gp2H10udgx9itu/NbCAVDAB8B3surq7JGp7Z1VjmIyKFJlDnDbsprA==" saltValue="go1zStjGWVfqaf0dVbByfw==" spinCount="100000" sheet="1" objects="1" scenarios="1"/>
  <mergeCells count="111">
    <mergeCell ref="E8:M8"/>
    <mergeCell ref="K9:M9"/>
    <mergeCell ref="K10:M10"/>
    <mergeCell ref="K11:M11"/>
    <mergeCell ref="K12:M12"/>
    <mergeCell ref="K13:M13"/>
    <mergeCell ref="B8:D13"/>
    <mergeCell ref="F9:G9"/>
    <mergeCell ref="B1:I1"/>
    <mergeCell ref="K1:K6"/>
    <mergeCell ref="L1:Q6"/>
    <mergeCell ref="B2:C2"/>
    <mergeCell ref="D2:E2"/>
    <mergeCell ref="F2:G2"/>
    <mergeCell ref="H2:I2"/>
    <mergeCell ref="B3:C3"/>
    <mergeCell ref="D3:E3"/>
    <mergeCell ref="F3:G3"/>
    <mergeCell ref="H3:I3"/>
    <mergeCell ref="B4:C4"/>
    <mergeCell ref="D4:E4"/>
    <mergeCell ref="F4:G4"/>
    <mergeCell ref="H4:I4"/>
    <mergeCell ref="B5:C5"/>
    <mergeCell ref="D5:E5"/>
    <mergeCell ref="F5:G5"/>
    <mergeCell ref="H5:I5"/>
    <mergeCell ref="E43:F43"/>
    <mergeCell ref="G43:L43"/>
    <mergeCell ref="E32:H32"/>
    <mergeCell ref="B34:E35"/>
    <mergeCell ref="B36:E36"/>
    <mergeCell ref="B15:D20"/>
    <mergeCell ref="E15:M15"/>
    <mergeCell ref="F16:G16"/>
    <mergeCell ref="K16:M16"/>
    <mergeCell ref="F17:G17"/>
    <mergeCell ref="I27:K27"/>
    <mergeCell ref="E22:I22"/>
    <mergeCell ref="K17:M17"/>
    <mergeCell ref="F18:G18"/>
    <mergeCell ref="K18:M18"/>
    <mergeCell ref="F19:G19"/>
    <mergeCell ref="K19:M19"/>
    <mergeCell ref="E20:H20"/>
    <mergeCell ref="I20:J20"/>
    <mergeCell ref="K20:M20"/>
    <mergeCell ref="E31:H31"/>
    <mergeCell ref="F10:G10"/>
    <mergeCell ref="F11:G11"/>
    <mergeCell ref="F12:G12"/>
    <mergeCell ref="P48:Q48"/>
    <mergeCell ref="E49:H49"/>
    <mergeCell ref="I49:O49"/>
    <mergeCell ref="P49:Q49"/>
    <mergeCell ref="Q44:Q45"/>
    <mergeCell ref="G45:H45"/>
    <mergeCell ref="I45:J45"/>
    <mergeCell ref="K45:L45"/>
    <mergeCell ref="E46:Q46"/>
    <mergeCell ref="E47:H47"/>
    <mergeCell ref="I47:O47"/>
    <mergeCell ref="P47:Q47"/>
    <mergeCell ref="M43:N43"/>
    <mergeCell ref="O43:P43"/>
    <mergeCell ref="E44:F45"/>
    <mergeCell ref="G44:H44"/>
    <mergeCell ref="I44:J44"/>
    <mergeCell ref="K44:L44"/>
    <mergeCell ref="O44:P45"/>
    <mergeCell ref="F34:H34"/>
    <mergeCell ref="B38:E38"/>
    <mergeCell ref="P50:Q50"/>
    <mergeCell ref="E48:H48"/>
    <mergeCell ref="I48:O48"/>
    <mergeCell ref="E59:F60"/>
    <mergeCell ref="G59:G60"/>
    <mergeCell ref="H59:H60"/>
    <mergeCell ref="I59:I60"/>
    <mergeCell ref="J59:J60"/>
    <mergeCell ref="P51:Q51"/>
    <mergeCell ref="E52:H52"/>
    <mergeCell ref="I52:O52"/>
    <mergeCell ref="P52:Q52"/>
    <mergeCell ref="E53:O53"/>
    <mergeCell ref="P53:Q53"/>
    <mergeCell ref="E51:H51"/>
    <mergeCell ref="I51:O51"/>
    <mergeCell ref="L56:L57"/>
    <mergeCell ref="K59:K60"/>
    <mergeCell ref="L59:L60"/>
    <mergeCell ref="E13:H13"/>
    <mergeCell ref="I13:J13"/>
    <mergeCell ref="B56:D60"/>
    <mergeCell ref="E56:F56"/>
    <mergeCell ref="E57:F57"/>
    <mergeCell ref="E58:F58"/>
    <mergeCell ref="B39:E39"/>
    <mergeCell ref="B40:E40"/>
    <mergeCell ref="B43:D53"/>
    <mergeCell ref="B37:E37"/>
    <mergeCell ref="B22:D25"/>
    <mergeCell ref="E23:F23"/>
    <mergeCell ref="E24:F24"/>
    <mergeCell ref="E25:F25"/>
    <mergeCell ref="B27:D32"/>
    <mergeCell ref="E27:H28"/>
    <mergeCell ref="E29:H29"/>
    <mergeCell ref="E30:H30"/>
    <mergeCell ref="E50:H50"/>
    <mergeCell ref="I50:O50"/>
  </mergeCells>
  <conditionalFormatting sqref="G58">
    <cfRule type="expression" dxfId="90" priority="32">
      <formula>$G$57="Ja"</formula>
    </cfRule>
    <cfRule type="expression" dxfId="89" priority="33">
      <formula>$G$57="Nein | Nej"</formula>
    </cfRule>
  </conditionalFormatting>
  <conditionalFormatting sqref="H58">
    <cfRule type="expression" dxfId="88" priority="31">
      <formula>$H$57="Ja"</formula>
    </cfRule>
  </conditionalFormatting>
  <conditionalFormatting sqref="H59:K60">
    <cfRule type="expression" dxfId="87" priority="12">
      <formula>$H$57="Nein | Nej"</formula>
    </cfRule>
  </conditionalFormatting>
  <conditionalFormatting sqref="I58">
    <cfRule type="expression" dxfId="86" priority="29">
      <formula>$I$57="Ja"</formula>
    </cfRule>
    <cfRule type="expression" dxfId="85" priority="30">
      <formula>$I$57="Nein | Nej"</formula>
    </cfRule>
  </conditionalFormatting>
  <conditionalFormatting sqref="J58">
    <cfRule type="expression" dxfId="84" priority="27">
      <formula>$J$57="Ja"</formula>
    </cfRule>
    <cfRule type="expression" dxfId="83" priority="28">
      <formula>$J$57="Nein | Nej"</formula>
    </cfRule>
  </conditionalFormatting>
  <conditionalFormatting sqref="K58">
    <cfRule type="expression" dxfId="82" priority="25">
      <formula>$K$57="Ja"</formula>
    </cfRule>
    <cfRule type="expression" dxfId="81" priority="26">
      <formula>$K$57="Nein | Nej"</formula>
    </cfRule>
  </conditionalFormatting>
  <conditionalFormatting sqref="L58">
    <cfRule type="cellIs" dxfId="80" priority="1" operator="equal">
      <formula>1</formula>
    </cfRule>
    <cfRule type="cellIs" dxfId="79" priority="2" operator="lessThan">
      <formula>1</formula>
    </cfRule>
    <cfRule type="cellIs" dxfId="78" priority="3" operator="greaterThan">
      <formula>100%</formula>
    </cfRule>
  </conditionalFormatting>
  <conditionalFormatting sqref="N58">
    <cfRule type="expression" dxfId="77" priority="19">
      <formula>$N$57="Ja"</formula>
    </cfRule>
  </conditionalFormatting>
  <conditionalFormatting sqref="N58:N60">
    <cfRule type="expression" dxfId="76" priority="6">
      <formula>$N$57="Nein | Nej"</formula>
    </cfRule>
  </conditionalFormatting>
  <conditionalFormatting sqref="O58">
    <cfRule type="expression" dxfId="75" priority="17">
      <formula>$O$57="Ja"</formula>
    </cfRule>
  </conditionalFormatting>
  <conditionalFormatting sqref="O58:O60">
    <cfRule type="expression" dxfId="74" priority="5">
      <formula>$O$57="Nein | Nej"</formula>
    </cfRule>
  </conditionalFormatting>
  <conditionalFormatting sqref="P58">
    <cfRule type="expression" dxfId="73" priority="15">
      <formula>$P$57="Ja"</formula>
    </cfRule>
  </conditionalFormatting>
  <conditionalFormatting sqref="P58:P60">
    <cfRule type="expression" dxfId="72" priority="4">
      <formula>$P$57="Nein | Nej"</formula>
    </cfRule>
  </conditionalFormatting>
  <conditionalFormatting sqref="Q44">
    <cfRule type="cellIs" dxfId="71" priority="34" operator="notEqual">
      <formula>0</formula>
    </cfRule>
  </conditionalFormatting>
  <conditionalFormatting sqref="Q44:Q45">
    <cfRule type="cellIs" dxfId="70" priority="14" operator="equal">
      <formula>0</formula>
    </cfRule>
  </conditionalFormatting>
  <dataValidations disablePrompts="1" count="9">
    <dataValidation allowBlank="1" showInputMessage="1" showErrorMessage="1" error="Bitte tragen Sie entweder &quot;DE&quot; oder DK&quot; ein. | Venligst indsæt enten &quot;DE&quot; eller &quot;DK&quot;" sqref="D3" xr:uid="{00000000-0002-0000-0700-000000000000}"/>
    <dataValidation type="list" allowBlank="1" showInputMessage="1" showErrorMessage="1" prompt="Bitte setzen Sie die Auswahl auf &quot;Ja&quot;, wenn der Partner am Teilziel beteiligt ist | Vælg venligst &quot;ja&quot;, når partneren deltager i delmålet " sqref="H57:K57" xr:uid="{00000000-0002-0000-0700-000001000000}">
      <formula1>"Ja,Nein | Nej"</formula1>
    </dataValidation>
    <dataValidation type="custom" allowBlank="1" showInputMessage="1" showErrorMessage="1" sqref="G57" xr:uid="{00000000-0002-0000-0700-000002000000}">
      <formula1>"Ja"</formula1>
    </dataValidation>
    <dataValidation type="textLength" allowBlank="1" showInputMessage="1" showErrorMessage="1" sqref="E29:H31 P10:Q12 I48:O52 K17:K19 K10:K12" xr:uid="{00000000-0002-0000-0700-000003000000}">
      <formula1>0</formula1>
      <formula2>1000</formula2>
    </dataValidation>
    <dataValidation type="decimal" operator="greaterThanOrEqual" allowBlank="1" showInputMessage="1" showErrorMessage="1" sqref="P48:Q52 I29:I31" xr:uid="{00000000-0002-0000-0700-000004000000}">
      <formula1>0</formula1>
    </dataValidation>
    <dataValidation type="decimal" operator="greaterThanOrEqual" allowBlank="1" showInputMessage="1" showErrorMessage="1" prompt="Bitte geben Sie hier die Höhe des Interreg-Zuschusses für den Partner an | Indtast venligst værdien for Interreg-tilskuddet for partneren  " sqref="I45" xr:uid="{00000000-0002-0000-0700-000005000000}">
      <formula1>0</formula1>
    </dataValidation>
    <dataValidation type="textLength" allowBlank="1" showInputMessage="1" showErrorMessage="1" prompt="Bitte fügen Sie hier eine Beschreibung der Tätigkeiten der jeweiligen Leistungsgruppe im Projekt bei | Tilføj her venligst en beskrivelse af de enkelte funktionsgruppes aktiviteter i projektet." sqref="F17:G19 F10:G12" xr:uid="{00000000-0002-0000-0700-000006000000}">
      <formula1>0</formula1>
      <formula2>1000</formula2>
    </dataValidation>
    <dataValidation type="decimal" operator="greaterThanOrEqual" allowBlank="1" showInputMessage="1" showErrorMessage="1" prompt="Bitte geben Sie hier die Anzahl der Vollzeitstellen für jede der drei Leistungsgruppen in der Projektperiode an | Indtast venligst her antal fuldtidsstillinger for hver af de tre funktionsgrupper i projektperioden" sqref="I10:I12" xr:uid="{00000000-0002-0000-0700-000007000000}">
      <formula1>0</formula1>
    </dataValidation>
    <dataValidation type="decimal" operator="greaterThanOrEqual" allowBlank="1" showInputMessage="1" showErrorMessage="1" prompt="Bitte geben Sie hier die Anzahl der Vollzeitstellen für jede der drei Leistungsgruppen in der Nachlaufzeit an | Indtast venligst her antal fuldtidsstillinger for hver af de tre funktionsgrupper i opfølgningsperioden" sqref="I17:I19" xr:uid="{00000000-0002-0000-0700-000008000000}">
      <formula1>0</formula1>
    </dataValidation>
  </dataValidations>
  <pageMargins left="0.23622047244094491" right="0.23622047244094491" top="0.74803149606299213" bottom="0.74803149606299213" header="0.31496062992125984" footer="0.31496062992125984"/>
  <pageSetup paperSize="9" scale="55" fitToHeight="2" orientation="landscape" r:id="rId1"/>
  <headerFooter alignWithMargins="0">
    <oddHeader>&amp;L&amp;"Arial Black,Fett"&amp;16 7. Partnerbudget Projektpartner 4</oddHeader>
    <oddFooter>&amp;L&amp;KFF0000Budgetmodel PKP - Version 2, 12.05.2023&amp;R Budget &amp;A Seite | side  &amp;P/&amp;N</oddFooter>
  </headerFooter>
  <rowBreaks count="2" manualBreakCount="2">
    <brk id="26" max="16383" man="1"/>
    <brk id="41" max="16383" man="1"/>
  </rowBreaks>
  <extLst>
    <ext xmlns:x14="http://schemas.microsoft.com/office/spreadsheetml/2009/9/main" uri="{CCE6A557-97BC-4b89-ADB6-D9C93CAAB3DF}">
      <x14:dataValidations xmlns:xm="http://schemas.microsoft.com/office/excel/2006/main" disablePrompts="1" count="2">
        <x14:dataValidation type="decimal" allowBlank="1" showInputMessage="1" showErrorMessage="1" error="Bitte wählen Sie einen Wert höher als 0 % und maximal 100 %, wenn der Partner an dem Teilziel beteiligt ist | Vælg indtast en værdi højere end 0 % og maksimal 100 %, når partneren deltager i delmålet" prompt="Bitte wählen Sie einen Wert höher als 0 % und maximal 100 %, wenn der Partner an dem Teilziel beteiligt ist | Vælg indtast en værdi højere end 0 % og maksimal 100 %, når partneren deltager i delmålet" xr:uid="{00000000-0002-0000-0700-000009000000}">
          <x14:formula1>
            <xm:f>Quellen!$H$3</xm:f>
          </x14:formula1>
          <x14:formula2>
            <xm:f>Quellen!$L$3</xm:f>
          </x14:formula2>
          <xm:sqref>G58:K58 N58:P58</xm:sqref>
        </x14:dataValidation>
        <x14:dataValidation type="list" allowBlank="1" showInputMessage="1" showErrorMessage="1" prompt="Bitte wählen Sie die Form der Kofinanzierung aus der Auswahl | Vælg venligst medfinansieringsformen ud fra listen" xr:uid="{00000000-0002-0000-0700-00000A000000}">
          <x14:formula1>
            <xm:f>Quellen!$B$4:$B$8</xm:f>
          </x14:formula1>
          <xm:sqref>E48:H52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BCBCBC"/>
  </sheetPr>
  <dimension ref="A1:LW86"/>
  <sheetViews>
    <sheetView showGridLines="0" view="pageLayout" topLeftCell="A13" zoomScaleNormal="90" zoomScaleSheetLayoutView="80" workbookViewId="0">
      <selection activeCell="F2" sqref="B1:Q6"/>
    </sheetView>
  </sheetViews>
  <sheetFormatPr baseColWidth="10" defaultColWidth="2.77734375" defaultRowHeight="14.4" x14ac:dyDescent="0.3"/>
  <cols>
    <col min="1" max="1" width="4.77734375" style="34" customWidth="1"/>
    <col min="2" max="3" width="15.77734375" style="34" customWidth="1"/>
    <col min="4" max="4" width="9.21875" style="34" customWidth="1"/>
    <col min="5" max="15" width="15.77734375" style="34" customWidth="1"/>
    <col min="16" max="16" width="15.44140625" style="34" customWidth="1"/>
    <col min="17" max="17" width="21.77734375" style="34" customWidth="1"/>
    <col min="18" max="16384" width="2.77734375" style="34"/>
  </cols>
  <sheetData>
    <row r="1" spans="2:335" ht="33.9" customHeight="1" x14ac:dyDescent="0.3">
      <c r="B1" s="532" t="s">
        <v>137</v>
      </c>
      <c r="C1" s="533"/>
      <c r="D1" s="533"/>
      <c r="E1" s="533"/>
      <c r="F1" s="533"/>
      <c r="G1" s="533"/>
      <c r="H1" s="533"/>
      <c r="I1" s="534"/>
      <c r="K1" s="503" t="s">
        <v>106</v>
      </c>
      <c r="L1" s="506" t="s">
        <v>214</v>
      </c>
      <c r="M1" s="507"/>
      <c r="N1" s="507"/>
      <c r="O1" s="507"/>
      <c r="P1" s="507"/>
      <c r="Q1" s="508"/>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row>
    <row r="2" spans="2:335" s="35" customFormat="1" ht="52.5" customHeight="1" x14ac:dyDescent="0.3">
      <c r="B2" s="543" t="s">
        <v>52</v>
      </c>
      <c r="C2" s="544"/>
      <c r="D2" s="547" t="str">
        <f>IF('Angaben-Oplysninger'!E5="","",'Angaben-Oplysninger'!E5)</f>
        <v>Myre DK-DE</v>
      </c>
      <c r="E2" s="547"/>
      <c r="F2" s="544" t="s">
        <v>53</v>
      </c>
      <c r="G2" s="544"/>
      <c r="H2" s="548" t="str">
        <f>K45</f>
        <v>-</v>
      </c>
      <c r="I2" s="549"/>
      <c r="K2" s="504"/>
      <c r="L2" s="509"/>
      <c r="M2" s="510"/>
      <c r="N2" s="510"/>
      <c r="O2" s="510"/>
      <c r="P2" s="510"/>
      <c r="Q2" s="511"/>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row>
    <row r="3" spans="2:335" s="35" customFormat="1" ht="52.5" customHeight="1" x14ac:dyDescent="0.3">
      <c r="B3" s="543" t="s">
        <v>54</v>
      </c>
      <c r="C3" s="544"/>
      <c r="D3" s="547" t="str">
        <f>IF('Angaben-Oplysninger'!F18="","",'Angaben-Oplysninger'!F18)</f>
        <v/>
      </c>
      <c r="E3" s="547"/>
      <c r="F3" s="544" t="s">
        <v>55</v>
      </c>
      <c r="G3" s="544"/>
      <c r="H3" s="551">
        <f>E44</f>
        <v>0</v>
      </c>
      <c r="I3" s="552"/>
      <c r="K3" s="504"/>
      <c r="L3" s="509"/>
      <c r="M3" s="510"/>
      <c r="N3" s="510"/>
      <c r="O3" s="510"/>
      <c r="P3" s="510"/>
      <c r="Q3" s="511"/>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row>
    <row r="4" spans="2:335" s="35" customFormat="1" ht="52.5" customHeight="1" x14ac:dyDescent="0.3">
      <c r="B4" s="543" t="s">
        <v>74</v>
      </c>
      <c r="C4" s="544"/>
      <c r="D4" s="547" t="str">
        <f>IF('Angaben-Oplysninger'!D18="","",'Angaben-Oplysninger'!D18)</f>
        <v/>
      </c>
      <c r="E4" s="547"/>
      <c r="F4" s="544" t="s">
        <v>56</v>
      </c>
      <c r="G4" s="544"/>
      <c r="H4" s="541">
        <f>I45</f>
        <v>0</v>
      </c>
      <c r="I4" s="542"/>
      <c r="K4" s="504"/>
      <c r="L4" s="509"/>
      <c r="M4" s="510"/>
      <c r="N4" s="510"/>
      <c r="O4" s="510"/>
      <c r="P4" s="510"/>
      <c r="Q4" s="511"/>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row>
    <row r="5" spans="2:335" s="35" customFormat="1" ht="52.5" customHeight="1" thickBot="1" x14ac:dyDescent="0.35">
      <c r="B5" s="545" t="s">
        <v>75</v>
      </c>
      <c r="C5" s="546"/>
      <c r="D5" s="550" t="str">
        <f>'Angaben-Oplysninger'!C18</f>
        <v>Projektpartner 5</v>
      </c>
      <c r="E5" s="550"/>
      <c r="F5" s="546" t="s">
        <v>234</v>
      </c>
      <c r="G5" s="546"/>
      <c r="H5" s="541" t="str">
        <f>IF(H2="-","-",H3*(100%-H2))</f>
        <v>-</v>
      </c>
      <c r="I5" s="542"/>
      <c r="K5" s="504"/>
      <c r="L5" s="509"/>
      <c r="M5" s="510"/>
      <c r="N5" s="510"/>
      <c r="O5" s="510"/>
      <c r="P5" s="510"/>
      <c r="Q5" s="511"/>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row>
    <row r="6" spans="2:335" s="35" customFormat="1" ht="50.25" customHeight="1" thickBot="1" x14ac:dyDescent="0.35">
      <c r="K6" s="505"/>
      <c r="L6" s="512"/>
      <c r="M6" s="513"/>
      <c r="N6" s="513"/>
      <c r="O6" s="513"/>
      <c r="P6" s="513"/>
      <c r="Q6" s="514"/>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row>
    <row r="7" spans="2:335" s="35" customFormat="1" ht="19.649999999999999" customHeight="1" thickBot="1" x14ac:dyDescent="0.35">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row>
    <row r="8" spans="2:335" s="35" customFormat="1" ht="37.65" customHeight="1" thickBot="1" x14ac:dyDescent="0.35">
      <c r="B8" s="535" t="s">
        <v>269</v>
      </c>
      <c r="C8" s="536"/>
      <c r="D8" s="536"/>
      <c r="E8" s="619" t="s">
        <v>213</v>
      </c>
      <c r="F8" s="620"/>
      <c r="G8" s="620"/>
      <c r="H8" s="620"/>
      <c r="I8" s="620"/>
      <c r="J8" s="620"/>
      <c r="K8" s="620"/>
      <c r="L8" s="620"/>
      <c r="M8" s="621"/>
      <c r="N8" s="52"/>
      <c r="O8" s="52"/>
      <c r="P8" s="52"/>
      <c r="Q8" s="52"/>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row>
    <row r="9" spans="2:335" s="35" customFormat="1" ht="66.75" customHeight="1" x14ac:dyDescent="0.3">
      <c r="B9" s="537"/>
      <c r="C9" s="538"/>
      <c r="D9" s="538"/>
      <c r="E9" s="143" t="s">
        <v>70</v>
      </c>
      <c r="F9" s="622" t="s">
        <v>185</v>
      </c>
      <c r="G9" s="622"/>
      <c r="H9" s="154" t="s">
        <v>110</v>
      </c>
      <c r="I9" s="154" t="s">
        <v>48</v>
      </c>
      <c r="J9" s="154" t="s">
        <v>9</v>
      </c>
      <c r="K9" s="622" t="s">
        <v>184</v>
      </c>
      <c r="L9" s="622"/>
      <c r="M9" s="623"/>
      <c r="N9" s="111"/>
      <c r="O9" s="111"/>
      <c r="P9" s="399"/>
      <c r="Q9" s="39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row>
    <row r="10" spans="2:335" s="35" customFormat="1" ht="149.4" customHeight="1" x14ac:dyDescent="0.3">
      <c r="B10" s="537"/>
      <c r="C10" s="538"/>
      <c r="D10" s="538"/>
      <c r="E10" s="37" t="s">
        <v>187</v>
      </c>
      <c r="F10" s="496"/>
      <c r="G10" s="496"/>
      <c r="H10" s="108">
        <f>IF($D$3="DE",62,IF($D$3="DK",68,0))</f>
        <v>0</v>
      </c>
      <c r="I10" s="3">
        <v>0</v>
      </c>
      <c r="J10" s="108">
        <f>$H10*I10*1720</f>
        <v>0</v>
      </c>
      <c r="K10" s="611"/>
      <c r="L10" s="611"/>
      <c r="M10" s="612"/>
      <c r="N10" s="112"/>
      <c r="O10" s="113"/>
      <c r="P10" s="664"/>
      <c r="Q10" s="664"/>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row>
    <row r="11" spans="2:335" s="35" customFormat="1" ht="149.4" customHeight="1" x14ac:dyDescent="0.3">
      <c r="B11" s="537"/>
      <c r="C11" s="538"/>
      <c r="D11" s="538"/>
      <c r="E11" s="37" t="s">
        <v>50</v>
      </c>
      <c r="F11" s="496"/>
      <c r="G11" s="496"/>
      <c r="H11" s="108">
        <f>IF($D$3="DE",46,IF($D$3="DK",51,0))</f>
        <v>0</v>
      </c>
      <c r="I11" s="3">
        <v>0</v>
      </c>
      <c r="J11" s="108">
        <f>$H11*I11*1720</f>
        <v>0</v>
      </c>
      <c r="K11" s="611"/>
      <c r="L11" s="611"/>
      <c r="M11" s="612"/>
      <c r="N11" s="112"/>
      <c r="O11" s="113"/>
      <c r="P11" s="664"/>
      <c r="Q11" s="664"/>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row>
    <row r="12" spans="2:335" s="35" customFormat="1" ht="149.4" customHeight="1" thickBot="1" x14ac:dyDescent="0.35">
      <c r="B12" s="537"/>
      <c r="C12" s="538"/>
      <c r="D12" s="538"/>
      <c r="E12" s="38" t="s">
        <v>51</v>
      </c>
      <c r="F12" s="644"/>
      <c r="G12" s="644"/>
      <c r="H12" s="109">
        <f>IF($D$3="DE",31,IF($D$3="DK",33,0))</f>
        <v>0</v>
      </c>
      <c r="I12" s="4">
        <v>0</v>
      </c>
      <c r="J12" s="109">
        <f>$H12*I12*1720</f>
        <v>0</v>
      </c>
      <c r="K12" s="665"/>
      <c r="L12" s="665"/>
      <c r="M12" s="666"/>
      <c r="N12" s="112"/>
      <c r="O12" s="113"/>
      <c r="P12" s="664"/>
      <c r="Q12" s="664"/>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row>
    <row r="13" spans="2:335" s="35" customFormat="1" ht="33" customHeight="1" thickBot="1" x14ac:dyDescent="0.35">
      <c r="B13" s="539"/>
      <c r="C13" s="540"/>
      <c r="D13" s="540"/>
      <c r="E13" s="598" t="s">
        <v>9</v>
      </c>
      <c r="F13" s="599"/>
      <c r="G13" s="599"/>
      <c r="H13" s="599"/>
      <c r="I13" s="641">
        <f>SUM(J10:J12)</f>
        <v>0</v>
      </c>
      <c r="J13" s="641"/>
      <c r="K13" s="617"/>
      <c r="L13" s="617"/>
      <c r="M13" s="618"/>
      <c r="N13" s="124"/>
      <c r="O13" s="113"/>
      <c r="P13" s="663"/>
      <c r="Q13" s="66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row>
    <row r="14" spans="2:335" s="35" customFormat="1" ht="23.4" customHeight="1" thickBot="1" x14ac:dyDescent="0.35">
      <c r="B14" s="39"/>
      <c r="C14" s="40"/>
      <c r="D14" s="41"/>
      <c r="E14" s="42"/>
      <c r="F14" s="40"/>
      <c r="G14" s="40"/>
      <c r="H14" s="43"/>
      <c r="I14" s="44"/>
      <c r="J14" s="44"/>
      <c r="K14" s="44"/>
      <c r="L14" s="44"/>
      <c r="M14" s="44"/>
      <c r="N14" s="44"/>
      <c r="O14" s="45"/>
      <c r="P14" s="45"/>
      <c r="Q14" s="45"/>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row>
    <row r="15" spans="2:335" s="35" customFormat="1" ht="39" customHeight="1" thickBot="1" x14ac:dyDescent="0.35">
      <c r="B15" s="466" t="s">
        <v>240</v>
      </c>
      <c r="C15" s="561"/>
      <c r="D15" s="562"/>
      <c r="E15" s="426" t="s">
        <v>217</v>
      </c>
      <c r="F15" s="427"/>
      <c r="G15" s="427"/>
      <c r="H15" s="427"/>
      <c r="I15" s="427"/>
      <c r="J15" s="427"/>
      <c r="K15" s="427"/>
      <c r="L15" s="427"/>
      <c r="M15" s="428"/>
      <c r="N15" s="44"/>
      <c r="O15" s="45"/>
      <c r="P15" s="45"/>
      <c r="Q15" s="4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row>
    <row r="16" spans="2:335" s="35" customFormat="1" ht="60.75" customHeight="1" x14ac:dyDescent="0.3">
      <c r="B16" s="563"/>
      <c r="C16" s="564"/>
      <c r="D16" s="565"/>
      <c r="E16" s="143" t="s">
        <v>70</v>
      </c>
      <c r="F16" s="517" t="s">
        <v>185</v>
      </c>
      <c r="G16" s="517"/>
      <c r="H16" s="154" t="s">
        <v>110</v>
      </c>
      <c r="I16" s="154" t="s">
        <v>48</v>
      </c>
      <c r="J16" s="154" t="s">
        <v>173</v>
      </c>
      <c r="K16" s="622" t="s">
        <v>186</v>
      </c>
      <c r="L16" s="622"/>
      <c r="M16" s="623"/>
      <c r="N16" s="44"/>
      <c r="O16" s="45"/>
      <c r="P16" s="45"/>
      <c r="Q16" s="45"/>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row>
    <row r="17" spans="2:335" s="35" customFormat="1" ht="103.5" customHeight="1" x14ac:dyDescent="0.3">
      <c r="B17" s="563"/>
      <c r="C17" s="564"/>
      <c r="D17" s="565"/>
      <c r="E17" s="37" t="s">
        <v>49</v>
      </c>
      <c r="F17" s="496"/>
      <c r="G17" s="496"/>
      <c r="H17" s="108">
        <f>IF($D$3="DE",62,IF($D$3="DK",68,0))</f>
        <v>0</v>
      </c>
      <c r="I17" s="3">
        <v>0</v>
      </c>
      <c r="J17" s="108">
        <f>$H17*I17*287</f>
        <v>0</v>
      </c>
      <c r="K17" s="590"/>
      <c r="L17" s="591"/>
      <c r="M17" s="592"/>
      <c r="N17" s="44"/>
      <c r="O17" s="45"/>
      <c r="P17" s="45"/>
      <c r="Q17" s="45"/>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row>
    <row r="18" spans="2:335" s="35" customFormat="1" ht="103.5" customHeight="1" x14ac:dyDescent="0.3">
      <c r="B18" s="566"/>
      <c r="C18" s="567"/>
      <c r="D18" s="568"/>
      <c r="E18" s="37" t="s">
        <v>50</v>
      </c>
      <c r="F18" s="496"/>
      <c r="G18" s="496"/>
      <c r="H18" s="108">
        <f>IF($D$3="DE",46,IF($D$3="DK",51,0))</f>
        <v>0</v>
      </c>
      <c r="I18" s="3">
        <v>0</v>
      </c>
      <c r="J18" s="108">
        <f>$H18*I18*287</f>
        <v>0</v>
      </c>
      <c r="K18" s="590"/>
      <c r="L18" s="591"/>
      <c r="M18" s="592"/>
      <c r="N18" s="44"/>
      <c r="O18" s="45"/>
      <c r="P18" s="45"/>
      <c r="Q18" s="45"/>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row>
    <row r="19" spans="2:335" s="35" customFormat="1" ht="103.5" customHeight="1" thickBot="1" x14ac:dyDescent="0.35">
      <c r="B19" s="566"/>
      <c r="C19" s="567"/>
      <c r="D19" s="568"/>
      <c r="E19" s="38" t="s">
        <v>51</v>
      </c>
      <c r="F19" s="644"/>
      <c r="G19" s="644"/>
      <c r="H19" s="109">
        <f>IF($D$3="DE",31,IF($D$3="DK",33,0))</f>
        <v>0</v>
      </c>
      <c r="I19" s="4">
        <v>0</v>
      </c>
      <c r="J19" s="109">
        <f>$H19*I19*287</f>
        <v>0</v>
      </c>
      <c r="K19" s="645"/>
      <c r="L19" s="646"/>
      <c r="M19" s="647"/>
      <c r="N19" s="44"/>
      <c r="O19" s="45"/>
      <c r="P19" s="45"/>
      <c r="Q19" s="45"/>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row>
    <row r="20" spans="2:335" s="35" customFormat="1" ht="34.5" customHeight="1" thickBot="1" x14ac:dyDescent="0.35">
      <c r="B20" s="569"/>
      <c r="C20" s="570"/>
      <c r="D20" s="571"/>
      <c r="E20" s="598" t="s">
        <v>9</v>
      </c>
      <c r="F20" s="599"/>
      <c r="G20" s="599"/>
      <c r="H20" s="599"/>
      <c r="I20" s="641">
        <f>SUM(J17:J19)</f>
        <v>0</v>
      </c>
      <c r="J20" s="641"/>
      <c r="K20" s="642"/>
      <c r="L20" s="642"/>
      <c r="M20" s="643"/>
      <c r="N20" s="44"/>
      <c r="O20" s="45"/>
      <c r="P20" s="45"/>
      <c r="Q20" s="45"/>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row>
    <row r="21" spans="2:335" customFormat="1" ht="34.5" customHeight="1" thickBot="1" x14ac:dyDescent="0.35"/>
    <row r="22" spans="2:335" s="35" customFormat="1" ht="37.65" customHeight="1" x14ac:dyDescent="0.3">
      <c r="B22" s="466" t="s">
        <v>223</v>
      </c>
      <c r="C22" s="561"/>
      <c r="D22" s="562"/>
      <c r="E22" s="632" t="s">
        <v>111</v>
      </c>
      <c r="F22" s="633"/>
      <c r="G22" s="633"/>
      <c r="H22" s="633"/>
      <c r="I22" s="634"/>
      <c r="J22" s="52"/>
      <c r="K22" s="5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row>
    <row r="23" spans="2:335" s="35" customFormat="1" ht="55.65" customHeight="1" x14ac:dyDescent="0.3">
      <c r="B23" s="563"/>
      <c r="C23" s="564"/>
      <c r="D23" s="565"/>
      <c r="E23" s="655"/>
      <c r="F23" s="656"/>
      <c r="G23" s="46" t="s">
        <v>204</v>
      </c>
      <c r="H23" s="89" t="s">
        <v>173</v>
      </c>
      <c r="I23" s="90" t="s">
        <v>9</v>
      </c>
      <c r="J23" s="111"/>
      <c r="K23" s="111"/>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row>
    <row r="24" spans="2:335" s="35" customFormat="1" ht="30.75" customHeight="1" thickBot="1" x14ac:dyDescent="0.35">
      <c r="B24" s="563"/>
      <c r="C24" s="564"/>
      <c r="D24" s="565"/>
      <c r="E24" s="628" t="s">
        <v>112</v>
      </c>
      <c r="F24" s="629"/>
      <c r="G24" s="47">
        <f>I13</f>
        <v>0</v>
      </c>
      <c r="H24" s="47">
        <f>I20</f>
        <v>0</v>
      </c>
      <c r="I24" s="48">
        <f>SUM(G24:H24)</f>
        <v>0</v>
      </c>
      <c r="J24" s="121"/>
      <c r="K24" s="121"/>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row>
    <row r="25" spans="2:335" s="35" customFormat="1" ht="28.5" customHeight="1" thickBot="1" x14ac:dyDescent="0.35">
      <c r="B25" s="569"/>
      <c r="C25" s="570"/>
      <c r="D25" s="571"/>
      <c r="E25" s="606" t="s">
        <v>9</v>
      </c>
      <c r="F25" s="608"/>
      <c r="G25" s="49">
        <f>G24*0.4</f>
        <v>0</v>
      </c>
      <c r="H25" s="50">
        <f>H24*0.4</f>
        <v>0</v>
      </c>
      <c r="I25" s="51">
        <f>SUM(G25:H25)</f>
        <v>0</v>
      </c>
      <c r="J25" s="121"/>
      <c r="K25" s="122"/>
      <c r="M25" s="52"/>
      <c r="N25" s="52"/>
      <c r="Q25" s="43"/>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row>
    <row r="26" spans="2:335" s="35" customFormat="1" ht="28.5" customHeight="1" thickBot="1" x14ac:dyDescent="0.35">
      <c r="B26"/>
      <c r="C26"/>
      <c r="D26"/>
      <c r="E26"/>
      <c r="F26"/>
      <c r="G26"/>
      <c r="H26"/>
      <c r="I26"/>
      <c r="J26"/>
      <c r="K26"/>
      <c r="L26" s="52"/>
      <c r="M26" s="52"/>
      <c r="N26" s="52"/>
      <c r="Q26" s="43"/>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row>
    <row r="27" spans="2:335" s="35" customFormat="1" ht="38.25" customHeight="1" x14ac:dyDescent="0.3">
      <c r="B27" s="466" t="s">
        <v>138</v>
      </c>
      <c r="C27" s="561"/>
      <c r="D27" s="572"/>
      <c r="E27" s="351" t="s">
        <v>76</v>
      </c>
      <c r="F27" s="457"/>
      <c r="G27" s="457"/>
      <c r="H27" s="352"/>
      <c r="I27" s="632" t="s">
        <v>111</v>
      </c>
      <c r="J27" s="633"/>
      <c r="K27" s="634"/>
      <c r="L27" s="52"/>
      <c r="M27" s="52"/>
      <c r="N27" s="42"/>
      <c r="O27" s="53"/>
      <c r="P27" s="53"/>
      <c r="Q27" s="53"/>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row>
    <row r="28" spans="2:335" s="35" customFormat="1" ht="47.25" customHeight="1" x14ac:dyDescent="0.3">
      <c r="B28" s="563"/>
      <c r="C28" s="564"/>
      <c r="D28" s="573"/>
      <c r="E28" s="630"/>
      <c r="F28" s="349"/>
      <c r="G28" s="349"/>
      <c r="H28" s="631"/>
      <c r="I28" s="88" t="s">
        <v>204</v>
      </c>
      <c r="J28" s="129" t="s">
        <v>175</v>
      </c>
      <c r="K28" s="90" t="s">
        <v>9</v>
      </c>
      <c r="L28" s="111"/>
      <c r="M28" s="111"/>
      <c r="N28" s="54"/>
      <c r="O28" s="53"/>
      <c r="P28" s="53"/>
      <c r="Q28" s="53"/>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row>
    <row r="29" spans="2:335" s="35" customFormat="1" ht="31.5" customHeight="1" x14ac:dyDescent="0.3">
      <c r="B29" s="563"/>
      <c r="C29" s="564"/>
      <c r="D29" s="573"/>
      <c r="E29" s="581"/>
      <c r="F29" s="582"/>
      <c r="G29" s="582"/>
      <c r="H29" s="583"/>
      <c r="I29" s="72"/>
      <c r="J29" s="76"/>
      <c r="K29" s="145">
        <f>I29</f>
        <v>0</v>
      </c>
      <c r="M29" s="115"/>
      <c r="N29" s="55"/>
      <c r="O29" s="53"/>
      <c r="P29" s="53"/>
      <c r="Q29" s="53"/>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row>
    <row r="30" spans="2:335" s="35" customFormat="1" ht="35.25" customHeight="1" x14ac:dyDescent="0.3">
      <c r="B30" s="563"/>
      <c r="C30" s="564"/>
      <c r="D30" s="573"/>
      <c r="E30" s="581"/>
      <c r="F30" s="582"/>
      <c r="G30" s="582"/>
      <c r="H30" s="583"/>
      <c r="I30" s="72"/>
      <c r="J30" s="76"/>
      <c r="K30" s="145">
        <f>I30</f>
        <v>0</v>
      </c>
      <c r="M30" s="115"/>
      <c r="N30" s="55"/>
      <c r="O30" s="53"/>
      <c r="P30" s="53"/>
      <c r="Q30" s="53"/>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row>
    <row r="31" spans="2:335" s="35" customFormat="1" ht="32.25" customHeight="1" thickBot="1" x14ac:dyDescent="0.35">
      <c r="B31" s="563"/>
      <c r="C31" s="564"/>
      <c r="D31" s="573"/>
      <c r="E31" s="635"/>
      <c r="F31" s="636"/>
      <c r="G31" s="636"/>
      <c r="H31" s="637"/>
      <c r="I31" s="73"/>
      <c r="J31" s="77"/>
      <c r="K31" s="146">
        <f>I31</f>
        <v>0</v>
      </c>
      <c r="M31" s="115"/>
      <c r="N31" s="55"/>
      <c r="O31" s="53"/>
      <c r="P31" s="53"/>
      <c r="Q31" s="53"/>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row>
    <row r="32" spans="2:335" s="35" customFormat="1" ht="30.75" customHeight="1" thickBot="1" x14ac:dyDescent="0.35">
      <c r="B32" s="569"/>
      <c r="C32" s="570"/>
      <c r="D32" s="574"/>
      <c r="E32" s="587" t="s">
        <v>40</v>
      </c>
      <c r="F32" s="588"/>
      <c r="G32" s="588"/>
      <c r="H32" s="589"/>
      <c r="I32" s="74">
        <f>SUM(I29:I31)</f>
        <v>0</v>
      </c>
      <c r="J32" s="75"/>
      <c r="K32" s="147">
        <f>SUM(K29:K31)</f>
        <v>0</v>
      </c>
      <c r="M32" s="116"/>
      <c r="N32" s="56"/>
      <c r="O32" s="53"/>
      <c r="P32" s="53"/>
      <c r="Q32" s="53"/>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row>
    <row r="33" spans="1:335" s="35" customFormat="1" ht="31.5" customHeight="1" thickBot="1" x14ac:dyDescent="0.35">
      <c r="A33"/>
      <c r="B33"/>
      <c r="C33"/>
      <c r="D33"/>
      <c r="E33"/>
      <c r="F33"/>
      <c r="G33"/>
      <c r="H33"/>
      <c r="I33"/>
      <c r="J33"/>
      <c r="K33"/>
      <c r="L33"/>
      <c r="M33"/>
      <c r="N33"/>
      <c r="O33"/>
      <c r="P33"/>
      <c r="Q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row>
    <row r="34" spans="1:335" s="35" customFormat="1" ht="33" customHeight="1" x14ac:dyDescent="0.3">
      <c r="A34"/>
      <c r="B34" s="555" t="s">
        <v>139</v>
      </c>
      <c r="C34" s="556"/>
      <c r="D34" s="556"/>
      <c r="E34" s="557"/>
      <c r="F34" s="632" t="s">
        <v>111</v>
      </c>
      <c r="G34" s="633"/>
      <c r="H34" s="634"/>
      <c r="I34" s="52"/>
      <c r="J34" s="52"/>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row>
    <row r="35" spans="1:335" s="35" customFormat="1" ht="57" customHeight="1" x14ac:dyDescent="0.3">
      <c r="A35"/>
      <c r="B35" s="558"/>
      <c r="C35" s="559"/>
      <c r="D35" s="559"/>
      <c r="E35" s="560"/>
      <c r="F35" s="36" t="s">
        <v>204</v>
      </c>
      <c r="G35" s="89" t="s">
        <v>173</v>
      </c>
      <c r="H35" s="90" t="s">
        <v>57</v>
      </c>
      <c r="I35" s="111"/>
      <c r="J35" s="111"/>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row>
    <row r="36" spans="1:335" s="35" customFormat="1" ht="44.25" customHeight="1" x14ac:dyDescent="0.3">
      <c r="A36"/>
      <c r="B36" s="463" t="s">
        <v>215</v>
      </c>
      <c r="C36" s="464"/>
      <c r="D36" s="464"/>
      <c r="E36" s="465"/>
      <c r="F36" s="93">
        <f>I13</f>
        <v>0</v>
      </c>
      <c r="G36" s="94">
        <f>I20</f>
        <v>0</v>
      </c>
      <c r="H36" s="95">
        <f>SUM(F36:G36)</f>
        <v>0</v>
      </c>
      <c r="I36" s="112"/>
      <c r="J36" s="113"/>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row>
    <row r="37" spans="1:335" s="35" customFormat="1" ht="64.5" customHeight="1" thickBot="1" x14ac:dyDescent="0.35">
      <c r="A37"/>
      <c r="B37" s="520" t="s">
        <v>222</v>
      </c>
      <c r="C37" s="521"/>
      <c r="D37" s="521"/>
      <c r="E37" s="522"/>
      <c r="F37" s="96">
        <f>G25</f>
        <v>0</v>
      </c>
      <c r="G37" s="97">
        <f>H25</f>
        <v>0</v>
      </c>
      <c r="H37" s="98">
        <f>SUM(F37:G37)</f>
        <v>0</v>
      </c>
      <c r="I37" s="112"/>
      <c r="J37" s="113"/>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row>
    <row r="38" spans="1:335" s="35" customFormat="1" ht="30.75" hidden="1" customHeight="1" thickBot="1" x14ac:dyDescent="0.35">
      <c r="A38"/>
      <c r="B38" s="523" t="s">
        <v>154</v>
      </c>
      <c r="C38" s="524"/>
      <c r="D38" s="524"/>
      <c r="E38" s="525"/>
      <c r="F38" s="99">
        <f>SUM(F36:F37)</f>
        <v>0</v>
      </c>
      <c r="G38" s="101">
        <f>SUM(G36:G37)</f>
        <v>0</v>
      </c>
      <c r="H38" s="102">
        <f>SUM(F38:G38)</f>
        <v>0</v>
      </c>
      <c r="I38" s="113"/>
      <c r="J38" s="113"/>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row>
    <row r="39" spans="1:335" s="35" customFormat="1" ht="30.75" hidden="1" customHeight="1" thickBot="1" x14ac:dyDescent="0.35">
      <c r="A39"/>
      <c r="B39" s="526" t="s">
        <v>59</v>
      </c>
      <c r="C39" s="527"/>
      <c r="D39" s="527"/>
      <c r="E39" s="528"/>
      <c r="F39" s="157">
        <f>I32</f>
        <v>0</v>
      </c>
      <c r="G39" s="104"/>
      <c r="H39" s="158">
        <f>F39</f>
        <v>0</v>
      </c>
      <c r="I39" s="123"/>
      <c r="J39" s="113"/>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row>
    <row r="40" spans="1:335" s="35" customFormat="1" ht="30.75" customHeight="1" thickBot="1" x14ac:dyDescent="0.35">
      <c r="A40"/>
      <c r="B40" s="529" t="s">
        <v>9</v>
      </c>
      <c r="C40" s="530"/>
      <c r="D40" s="530"/>
      <c r="E40" s="531"/>
      <c r="F40" s="99">
        <f>SUM(F36:F37)</f>
        <v>0</v>
      </c>
      <c r="G40" s="100">
        <f>SUM(G36:G37)</f>
        <v>0</v>
      </c>
      <c r="H40" s="102">
        <f>SUM(H36:H37)</f>
        <v>0</v>
      </c>
      <c r="I40" s="113"/>
      <c r="J40" s="113"/>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row>
    <row r="41" spans="1:335" s="35" customFormat="1" x14ac:dyDescent="0.3">
      <c r="A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row>
    <row r="42" spans="1:335" ht="15" thickBot="1" x14ac:dyDescent="0.35">
      <c r="A42"/>
      <c r="B42"/>
      <c r="C42"/>
      <c r="D42"/>
      <c r="E42"/>
      <c r="F42"/>
      <c r="G42"/>
      <c r="H42"/>
      <c r="I42"/>
      <c r="J42"/>
      <c r="K42"/>
      <c r="L42"/>
      <c r="M42"/>
      <c r="N42"/>
      <c r="O42"/>
      <c r="P42"/>
      <c r="Q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row>
    <row r="43" spans="1:335" ht="33.9" customHeight="1" x14ac:dyDescent="0.3">
      <c r="A43"/>
      <c r="B43" s="483" t="s">
        <v>255</v>
      </c>
      <c r="C43" s="484"/>
      <c r="D43" s="485"/>
      <c r="E43" s="455" t="s">
        <v>63</v>
      </c>
      <c r="F43" s="456"/>
      <c r="G43" s="457" t="s">
        <v>249</v>
      </c>
      <c r="H43" s="457"/>
      <c r="I43" s="457"/>
      <c r="J43" s="457"/>
      <c r="K43" s="457"/>
      <c r="L43" s="457"/>
      <c r="M43" s="456" t="s">
        <v>62</v>
      </c>
      <c r="N43" s="456"/>
      <c r="O43" s="457" t="s">
        <v>64</v>
      </c>
      <c r="P43" s="457"/>
      <c r="Q43" s="70" t="s">
        <v>65</v>
      </c>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row>
    <row r="44" spans="1:335" s="58" customFormat="1" ht="33" customHeight="1" x14ac:dyDescent="0.3">
      <c r="A44" s="57"/>
      <c r="B44" s="486"/>
      <c r="C44" s="487"/>
      <c r="D44" s="488"/>
      <c r="E44" s="499">
        <f>H40</f>
        <v>0</v>
      </c>
      <c r="F44" s="442"/>
      <c r="G44" s="553" t="s">
        <v>79</v>
      </c>
      <c r="H44" s="553"/>
      <c r="I44" s="497">
        <f>H40*K44</f>
        <v>0</v>
      </c>
      <c r="J44" s="497"/>
      <c r="K44" s="481">
        <v>0.65</v>
      </c>
      <c r="L44" s="481"/>
      <c r="M44" s="69">
        <f>E44*(100%-K44)</f>
        <v>0</v>
      </c>
      <c r="N44" s="91" t="str">
        <f>IF(I45=0,"-",M44/E44)</f>
        <v>-</v>
      </c>
      <c r="O44" s="442">
        <f>M45+I45</f>
        <v>0</v>
      </c>
      <c r="P44" s="442"/>
      <c r="Q44" s="453">
        <f>ROUND((O44-E44),2)</f>
        <v>0</v>
      </c>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row>
    <row r="45" spans="1:335" s="58" customFormat="1" ht="33" customHeight="1" thickBot="1" x14ac:dyDescent="0.35">
      <c r="A45" s="57"/>
      <c r="B45" s="489"/>
      <c r="C45" s="490"/>
      <c r="D45" s="491"/>
      <c r="E45" s="500"/>
      <c r="F45" s="443"/>
      <c r="G45" s="554" t="s">
        <v>78</v>
      </c>
      <c r="H45" s="554"/>
      <c r="I45" s="498">
        <v>0</v>
      </c>
      <c r="J45" s="498"/>
      <c r="K45" s="482" t="str">
        <f>IF(E44=0,"-",(I45/E44))</f>
        <v>-</v>
      </c>
      <c r="L45" s="482"/>
      <c r="M45" s="71">
        <f>P53</f>
        <v>0</v>
      </c>
      <c r="N45" s="92" t="str">
        <f>IF(I45=0,"-",M45/E44)</f>
        <v>-</v>
      </c>
      <c r="O45" s="443"/>
      <c r="P45" s="443"/>
      <c r="Q45" s="454"/>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row>
    <row r="46" spans="1:335" ht="14.25" customHeight="1" thickBot="1" x14ac:dyDescent="0.35">
      <c r="A46"/>
      <c r="B46" s="489"/>
      <c r="C46" s="490"/>
      <c r="D46" s="492"/>
      <c r="E46" s="444"/>
      <c r="F46" s="445"/>
      <c r="G46" s="445"/>
      <c r="H46" s="445"/>
      <c r="I46" s="445"/>
      <c r="J46" s="445"/>
      <c r="K46" s="445"/>
      <c r="L46" s="445"/>
      <c r="M46" s="445"/>
      <c r="N46" s="445"/>
      <c r="O46" s="445"/>
      <c r="P46" s="445"/>
      <c r="Q46" s="4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row>
    <row r="47" spans="1:335" ht="30" customHeight="1" x14ac:dyDescent="0.3">
      <c r="A47"/>
      <c r="B47" s="489"/>
      <c r="C47" s="490"/>
      <c r="D47" s="491"/>
      <c r="E47" s="515" t="s">
        <v>113</v>
      </c>
      <c r="F47" s="462"/>
      <c r="G47" s="462"/>
      <c r="H47" s="462"/>
      <c r="I47" s="462" t="s">
        <v>77</v>
      </c>
      <c r="J47" s="462"/>
      <c r="K47" s="462"/>
      <c r="L47" s="462"/>
      <c r="M47" s="462"/>
      <c r="N47" s="462"/>
      <c r="O47" s="462"/>
      <c r="P47" s="447" t="s">
        <v>57</v>
      </c>
      <c r="Q47" s="448"/>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row>
    <row r="48" spans="1:335" ht="69.900000000000006" customHeight="1" x14ac:dyDescent="0.3">
      <c r="A48"/>
      <c r="B48" s="489"/>
      <c r="C48" s="490"/>
      <c r="D48" s="491"/>
      <c r="E48" s="625"/>
      <c r="F48" s="496"/>
      <c r="G48" s="496"/>
      <c r="H48" s="496"/>
      <c r="I48" s="496"/>
      <c r="J48" s="496"/>
      <c r="K48" s="496"/>
      <c r="L48" s="496"/>
      <c r="M48" s="496"/>
      <c r="N48" s="496"/>
      <c r="O48" s="496"/>
      <c r="P48" s="449">
        <v>0</v>
      </c>
      <c r="Q48" s="450"/>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row>
    <row r="49" spans="1:335" ht="69.900000000000006" customHeight="1" x14ac:dyDescent="0.3">
      <c r="A49"/>
      <c r="B49" s="489"/>
      <c r="C49" s="490"/>
      <c r="D49" s="491"/>
      <c r="E49" s="625"/>
      <c r="F49" s="496"/>
      <c r="G49" s="496"/>
      <c r="H49" s="496"/>
      <c r="I49" s="496"/>
      <c r="J49" s="496"/>
      <c r="K49" s="496"/>
      <c r="L49" s="496"/>
      <c r="M49" s="496"/>
      <c r="N49" s="496"/>
      <c r="O49" s="496"/>
      <c r="P49" s="449">
        <v>0</v>
      </c>
      <c r="Q49" s="450"/>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row>
    <row r="50" spans="1:335" ht="69.900000000000006" customHeight="1" x14ac:dyDescent="0.3">
      <c r="A50"/>
      <c r="B50" s="489"/>
      <c r="C50" s="490"/>
      <c r="D50" s="491"/>
      <c r="E50" s="625"/>
      <c r="F50" s="496"/>
      <c r="G50" s="496"/>
      <c r="H50" s="496"/>
      <c r="I50" s="496"/>
      <c r="J50" s="496"/>
      <c r="K50" s="496"/>
      <c r="L50" s="496"/>
      <c r="M50" s="496"/>
      <c r="N50" s="496"/>
      <c r="O50" s="496"/>
      <c r="P50" s="449">
        <v>0</v>
      </c>
      <c r="Q50" s="4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row>
    <row r="51" spans="1:335" ht="69.900000000000006" customHeight="1" x14ac:dyDescent="0.3">
      <c r="A51"/>
      <c r="B51" s="489"/>
      <c r="C51" s="490"/>
      <c r="D51" s="491"/>
      <c r="E51" s="625"/>
      <c r="F51" s="496"/>
      <c r="G51" s="496"/>
      <c r="H51" s="496"/>
      <c r="I51" s="496"/>
      <c r="J51" s="496"/>
      <c r="K51" s="496"/>
      <c r="L51" s="496"/>
      <c r="M51" s="496"/>
      <c r="N51" s="496"/>
      <c r="O51" s="496"/>
      <c r="P51" s="449">
        <v>0</v>
      </c>
      <c r="Q51" s="450"/>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row>
    <row r="52" spans="1:335" ht="69.900000000000006" customHeight="1" thickBot="1" x14ac:dyDescent="0.35">
      <c r="A52"/>
      <c r="B52" s="489"/>
      <c r="C52" s="490"/>
      <c r="D52" s="491"/>
      <c r="E52" s="624"/>
      <c r="F52" s="480"/>
      <c r="G52" s="480"/>
      <c r="H52" s="480"/>
      <c r="I52" s="480"/>
      <c r="J52" s="480"/>
      <c r="K52" s="480"/>
      <c r="L52" s="480"/>
      <c r="M52" s="480"/>
      <c r="N52" s="480"/>
      <c r="O52" s="480"/>
      <c r="P52" s="451">
        <v>0</v>
      </c>
      <c r="Q52" s="4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row>
    <row r="53" spans="1:335" ht="30" customHeight="1" thickBot="1" x14ac:dyDescent="0.35">
      <c r="A53"/>
      <c r="B53" s="493"/>
      <c r="C53" s="494"/>
      <c r="D53" s="495"/>
      <c r="E53" s="440" t="s">
        <v>9</v>
      </c>
      <c r="F53" s="441"/>
      <c r="G53" s="441"/>
      <c r="H53" s="441"/>
      <c r="I53" s="441"/>
      <c r="J53" s="441"/>
      <c r="K53" s="441"/>
      <c r="L53" s="441"/>
      <c r="M53" s="441"/>
      <c r="N53" s="441"/>
      <c r="O53" s="441"/>
      <c r="P53" s="478">
        <f>SUM(P48:Q52)</f>
        <v>0</v>
      </c>
      <c r="Q53" s="479"/>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row>
    <row r="54" spans="1:335" x14ac:dyDescent="0.3">
      <c r="A54"/>
      <c r="B54" s="35"/>
      <c r="C54" s="35"/>
      <c r="D54" s="35"/>
      <c r="E54" s="35"/>
      <c r="F54" s="35"/>
      <c r="G54" s="35"/>
      <c r="H54" s="35"/>
      <c r="I54" s="35"/>
      <c r="J54" s="35"/>
      <c r="K54" s="35"/>
      <c r="L54" s="35"/>
      <c r="M54" s="35"/>
      <c r="N54" s="35"/>
      <c r="O54" s="35"/>
      <c r="P54" s="35"/>
      <c r="Q54" s="35"/>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row>
    <row r="55" spans="1:335" ht="15" thickBot="1" x14ac:dyDescent="0.35">
      <c r="A55"/>
      <c r="B55" s="35"/>
      <c r="C55" s="35"/>
      <c r="D55" s="35"/>
      <c r="E55" s="35"/>
      <c r="F55" s="35"/>
      <c r="G55" s="35"/>
      <c r="H55" s="35"/>
      <c r="I55" s="35"/>
      <c r="J55" s="35"/>
      <c r="K55" s="35"/>
      <c r="L55" s="35"/>
      <c r="M55" s="35"/>
      <c r="N55" s="35"/>
      <c r="O55" s="35"/>
      <c r="P55" s="35"/>
      <c r="Q55" s="3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row>
    <row r="56" spans="1:335" ht="29.25" customHeight="1" x14ac:dyDescent="0.3">
      <c r="A56"/>
      <c r="B56" s="466" t="s">
        <v>140</v>
      </c>
      <c r="C56" s="467"/>
      <c r="D56" s="468"/>
      <c r="E56" s="351" t="s">
        <v>58</v>
      </c>
      <c r="F56" s="457"/>
      <c r="G56" s="155" t="s">
        <v>5</v>
      </c>
      <c r="H56" s="155" t="s">
        <v>10</v>
      </c>
      <c r="I56" s="155" t="s">
        <v>6</v>
      </c>
      <c r="J56" s="155" t="s">
        <v>7</v>
      </c>
      <c r="K56" s="155" t="s">
        <v>8</v>
      </c>
      <c r="L56" s="424" t="s">
        <v>11</v>
      </c>
      <c r="M56" s="111"/>
      <c r="N56" s="111"/>
      <c r="O56" s="111"/>
      <c r="P56" s="111"/>
      <c r="Q56" s="12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row>
    <row r="57" spans="1:335" ht="29.25" customHeight="1" x14ac:dyDescent="0.3">
      <c r="A57"/>
      <c r="B57" s="469"/>
      <c r="C57" s="470"/>
      <c r="D57" s="471"/>
      <c r="E57" s="516" t="s">
        <v>61</v>
      </c>
      <c r="F57" s="517"/>
      <c r="G57" s="59" t="s">
        <v>42</v>
      </c>
      <c r="H57" s="156" t="s">
        <v>60</v>
      </c>
      <c r="I57" s="156" t="s">
        <v>60</v>
      </c>
      <c r="J57" s="156" t="s">
        <v>60</v>
      </c>
      <c r="K57" s="156" t="s">
        <v>60</v>
      </c>
      <c r="L57" s="425"/>
      <c r="M57" s="111"/>
      <c r="N57" s="111"/>
      <c r="O57" s="111"/>
      <c r="P57" s="111"/>
      <c r="Q57" s="126"/>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row>
    <row r="58" spans="1:335" ht="29.25" customHeight="1" x14ac:dyDescent="0.3">
      <c r="A58"/>
      <c r="B58" s="472"/>
      <c r="C58" s="473"/>
      <c r="D58" s="474"/>
      <c r="E58" s="516" t="s">
        <v>115</v>
      </c>
      <c r="F58" s="517"/>
      <c r="G58" s="105">
        <v>0</v>
      </c>
      <c r="H58" s="106"/>
      <c r="I58" s="107"/>
      <c r="J58" s="107"/>
      <c r="K58" s="107"/>
      <c r="L58" s="149">
        <f>SUMIF(G57, "Ja",G58)+SUMIF(H57, "Ja",H58)+SUMIF(I57, "Ja",I58)+SUMIF(J57, "Ja",J58)+SUMIF(K57, "Ja",K58)</f>
        <v>0</v>
      </c>
      <c r="M58" s="111"/>
      <c r="N58" s="111"/>
      <c r="O58" s="111"/>
      <c r="P58" s="111"/>
      <c r="Q58" s="126"/>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row>
    <row r="59" spans="1:335" ht="37.65" customHeight="1" x14ac:dyDescent="0.3">
      <c r="A59"/>
      <c r="B59" s="472"/>
      <c r="C59" s="473"/>
      <c r="D59" s="474"/>
      <c r="E59" s="516" t="s">
        <v>153</v>
      </c>
      <c r="F59" s="517"/>
      <c r="G59" s="442">
        <f>$H$40*G58</f>
        <v>0</v>
      </c>
      <c r="H59" s="442">
        <f>IF(H57="Nein | Nej",0,$H$40*H58)</f>
        <v>0</v>
      </c>
      <c r="I59" s="442">
        <f t="shared" ref="I59:K59" si="0">IF(I57="Nein | Nej",0,$H$40*I58)</f>
        <v>0</v>
      </c>
      <c r="J59" s="442">
        <f t="shared" si="0"/>
        <v>0</v>
      </c>
      <c r="K59" s="442">
        <f t="shared" si="0"/>
        <v>0</v>
      </c>
      <c r="L59" s="501">
        <f>SUMIF(G57, "Ja", G59)+SUMIF(H57, "Ja", H59)+SUMIF(I57, "Ja", I59)+SUMIF(J57, "Ja", J59)+SUMIF(K57, "Ja", K59)</f>
        <v>0</v>
      </c>
      <c r="M59" s="111"/>
      <c r="N59" s="111"/>
      <c r="O59" s="111"/>
      <c r="P59" s="111"/>
      <c r="Q59" s="126"/>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row>
    <row r="60" spans="1:335" ht="35.25" customHeight="1" thickBot="1" x14ac:dyDescent="0.35">
      <c r="A60"/>
      <c r="B60" s="475"/>
      <c r="C60" s="476"/>
      <c r="D60" s="477"/>
      <c r="E60" s="518"/>
      <c r="F60" s="519"/>
      <c r="G60" s="443"/>
      <c r="H60" s="443"/>
      <c r="I60" s="443"/>
      <c r="J60" s="443"/>
      <c r="K60" s="443"/>
      <c r="L60" s="479"/>
      <c r="M60" s="111"/>
      <c r="N60" s="111"/>
      <c r="O60" s="111"/>
      <c r="P60" s="111"/>
      <c r="Q60" s="126"/>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row>
    <row r="61" spans="1:335" x14ac:dyDescent="0.3">
      <c r="A61"/>
      <c r="B61"/>
      <c r="C61"/>
      <c r="D61"/>
      <c r="E61"/>
      <c r="F61"/>
      <c r="G61"/>
      <c r="H61"/>
      <c r="I61"/>
      <c r="J61"/>
      <c r="K61"/>
      <c r="L61"/>
      <c r="M61"/>
      <c r="N61"/>
      <c r="O61"/>
      <c r="P61"/>
      <c r="Q61"/>
    </row>
    <row r="62" spans="1:335" x14ac:dyDescent="0.3">
      <c r="A62"/>
      <c r="B62"/>
      <c r="C62"/>
      <c r="D62"/>
      <c r="E62"/>
      <c r="F62"/>
      <c r="G62"/>
      <c r="H62"/>
      <c r="I62"/>
      <c r="J62"/>
      <c r="K62"/>
      <c r="L62"/>
      <c r="M62"/>
      <c r="N62"/>
      <c r="O62"/>
      <c r="P62"/>
      <c r="Q62"/>
    </row>
    <row r="76" spans="3:8" x14ac:dyDescent="0.3">
      <c r="C76"/>
      <c r="D76"/>
      <c r="E76"/>
      <c r="F76"/>
      <c r="G76"/>
      <c r="H76"/>
    </row>
    <row r="77" spans="3:8" x14ac:dyDescent="0.3">
      <c r="C77"/>
      <c r="D77"/>
      <c r="E77"/>
      <c r="F77"/>
      <c r="G77"/>
      <c r="H77"/>
    </row>
    <row r="78" spans="3:8" x14ac:dyDescent="0.3">
      <c r="C78"/>
      <c r="D78"/>
      <c r="E78"/>
      <c r="F78"/>
      <c r="G78"/>
      <c r="H78"/>
    </row>
    <row r="79" spans="3:8" x14ac:dyDescent="0.3">
      <c r="C79"/>
      <c r="D79"/>
      <c r="E79"/>
      <c r="F79"/>
      <c r="G79"/>
      <c r="H79"/>
    </row>
    <row r="80" spans="3:8" x14ac:dyDescent="0.3">
      <c r="C80"/>
      <c r="D80"/>
      <c r="E80"/>
      <c r="F80"/>
      <c r="G80"/>
      <c r="H80"/>
    </row>
    <row r="81" spans="3:8" x14ac:dyDescent="0.3">
      <c r="C81"/>
      <c r="D81"/>
      <c r="E81"/>
      <c r="F81"/>
      <c r="G81"/>
      <c r="H81"/>
    </row>
    <row r="82" spans="3:8" x14ac:dyDescent="0.3">
      <c r="C82"/>
      <c r="D82"/>
      <c r="E82"/>
      <c r="F82"/>
      <c r="G82"/>
      <c r="H82"/>
    </row>
    <row r="83" spans="3:8" x14ac:dyDescent="0.3">
      <c r="C83"/>
      <c r="D83"/>
      <c r="E83"/>
      <c r="F83"/>
      <c r="G83"/>
      <c r="H83"/>
    </row>
    <row r="84" spans="3:8" x14ac:dyDescent="0.3">
      <c r="C84"/>
      <c r="D84"/>
      <c r="E84"/>
      <c r="F84"/>
      <c r="G84"/>
      <c r="H84"/>
    </row>
    <row r="85" spans="3:8" x14ac:dyDescent="0.3">
      <c r="C85"/>
      <c r="D85"/>
      <c r="E85"/>
      <c r="F85"/>
      <c r="G85"/>
      <c r="H85"/>
    </row>
    <row r="86" spans="3:8" x14ac:dyDescent="0.3">
      <c r="C86"/>
      <c r="D86"/>
      <c r="E86"/>
      <c r="F86"/>
      <c r="G86"/>
      <c r="H86"/>
    </row>
  </sheetData>
  <sheetProtection algorithmName="SHA-512" hashValue="Cz6qR2alFyQFVpaVsAsq05LiJGnEUC30rYXTTMKDquPAPAITVU/UrtZ8MubBIEgVs8MyrQnpKV5h2xRRDFjHyg==" saltValue="LQFstenhkZmHBwSIdfrP7g==" spinCount="100000" sheet="1" objects="1" scenarios="1"/>
  <mergeCells count="116">
    <mergeCell ref="K18:M18"/>
    <mergeCell ref="F19:G19"/>
    <mergeCell ref="K19:M19"/>
    <mergeCell ref="I27:K27"/>
    <mergeCell ref="E22:I22"/>
    <mergeCell ref="E20:H20"/>
    <mergeCell ref="I20:J20"/>
    <mergeCell ref="K20:M20"/>
    <mergeCell ref="E13:H13"/>
    <mergeCell ref="B1:I1"/>
    <mergeCell ref="K1:K6"/>
    <mergeCell ref="L1:Q6"/>
    <mergeCell ref="B2:C2"/>
    <mergeCell ref="D2:E2"/>
    <mergeCell ref="F2:G2"/>
    <mergeCell ref="H2:I2"/>
    <mergeCell ref="B3:C3"/>
    <mergeCell ref="D3:E3"/>
    <mergeCell ref="F3:G3"/>
    <mergeCell ref="H3:I3"/>
    <mergeCell ref="B4:C4"/>
    <mergeCell ref="D4:E4"/>
    <mergeCell ref="F4:G4"/>
    <mergeCell ref="H4:I4"/>
    <mergeCell ref="B5:C5"/>
    <mergeCell ref="D5:E5"/>
    <mergeCell ref="F5:G5"/>
    <mergeCell ref="H5:I5"/>
    <mergeCell ref="P13:Q13"/>
    <mergeCell ref="B15:D20"/>
    <mergeCell ref="E15:M15"/>
    <mergeCell ref="F16:G16"/>
    <mergeCell ref="K16:M16"/>
    <mergeCell ref="F17:G17"/>
    <mergeCell ref="B8:D13"/>
    <mergeCell ref="F9:G9"/>
    <mergeCell ref="P9:Q9"/>
    <mergeCell ref="F10:G10"/>
    <mergeCell ref="P10:Q10"/>
    <mergeCell ref="F11:G11"/>
    <mergeCell ref="P11:Q11"/>
    <mergeCell ref="F12:G12"/>
    <mergeCell ref="P12:Q12"/>
    <mergeCell ref="K17:M17"/>
    <mergeCell ref="F18:G18"/>
    <mergeCell ref="I13:J13"/>
    <mergeCell ref="E8:M8"/>
    <mergeCell ref="K9:M9"/>
    <mergeCell ref="K10:M10"/>
    <mergeCell ref="K11:M11"/>
    <mergeCell ref="K12:M12"/>
    <mergeCell ref="K13:M13"/>
    <mergeCell ref="Q44:Q45"/>
    <mergeCell ref="G45:H45"/>
    <mergeCell ref="I45:J45"/>
    <mergeCell ref="K45:L45"/>
    <mergeCell ref="E46:Q46"/>
    <mergeCell ref="E47:H47"/>
    <mergeCell ref="I47:O47"/>
    <mergeCell ref="P47:Q47"/>
    <mergeCell ref="M43:N43"/>
    <mergeCell ref="O43:P43"/>
    <mergeCell ref="E44:F45"/>
    <mergeCell ref="G44:H44"/>
    <mergeCell ref="I44:J44"/>
    <mergeCell ref="K44:L44"/>
    <mergeCell ref="O44:P45"/>
    <mergeCell ref="E43:F43"/>
    <mergeCell ref="G43:L43"/>
    <mergeCell ref="J59:J60"/>
    <mergeCell ref="P51:Q51"/>
    <mergeCell ref="E52:H52"/>
    <mergeCell ref="I52:O52"/>
    <mergeCell ref="P52:Q52"/>
    <mergeCell ref="E53:O53"/>
    <mergeCell ref="P53:Q53"/>
    <mergeCell ref="P48:Q48"/>
    <mergeCell ref="E49:H49"/>
    <mergeCell ref="I49:O49"/>
    <mergeCell ref="P49:Q49"/>
    <mergeCell ref="E50:H50"/>
    <mergeCell ref="I50:O50"/>
    <mergeCell ref="P50:Q50"/>
    <mergeCell ref="E48:H48"/>
    <mergeCell ref="I48:O48"/>
    <mergeCell ref="E51:H51"/>
    <mergeCell ref="I51:O51"/>
    <mergeCell ref="K59:K60"/>
    <mergeCell ref="L59:L60"/>
    <mergeCell ref="L56:L57"/>
    <mergeCell ref="B37:E37"/>
    <mergeCell ref="B22:D25"/>
    <mergeCell ref="E23:F23"/>
    <mergeCell ref="E24:F24"/>
    <mergeCell ref="E25:F25"/>
    <mergeCell ref="B27:D32"/>
    <mergeCell ref="E27:H28"/>
    <mergeCell ref="E29:H29"/>
    <mergeCell ref="E30:H30"/>
    <mergeCell ref="E31:H31"/>
    <mergeCell ref="E32:H32"/>
    <mergeCell ref="B34:E35"/>
    <mergeCell ref="B36:E36"/>
    <mergeCell ref="F34:H34"/>
    <mergeCell ref="B56:D60"/>
    <mergeCell ref="E56:F56"/>
    <mergeCell ref="E57:F57"/>
    <mergeCell ref="E58:F58"/>
    <mergeCell ref="E59:F60"/>
    <mergeCell ref="G59:G60"/>
    <mergeCell ref="H59:H60"/>
    <mergeCell ref="I59:I60"/>
    <mergeCell ref="B38:E38"/>
    <mergeCell ref="B39:E39"/>
    <mergeCell ref="B40:E40"/>
    <mergeCell ref="B43:D53"/>
  </mergeCells>
  <conditionalFormatting sqref="G58">
    <cfRule type="expression" dxfId="69" priority="32">
      <formula>$G$57="Ja"</formula>
    </cfRule>
    <cfRule type="expression" dxfId="68" priority="33">
      <formula>$G$57="Nein | Nej"</formula>
    </cfRule>
  </conditionalFormatting>
  <conditionalFormatting sqref="H58">
    <cfRule type="expression" dxfId="67" priority="31">
      <formula>$H$57="Ja"</formula>
    </cfRule>
  </conditionalFormatting>
  <conditionalFormatting sqref="H59:K60">
    <cfRule type="expression" dxfId="66" priority="12">
      <formula>$H$57="Nein | Nej"</formula>
    </cfRule>
  </conditionalFormatting>
  <conditionalFormatting sqref="I58">
    <cfRule type="expression" dxfId="65" priority="29">
      <formula>$I$57="Ja"</formula>
    </cfRule>
    <cfRule type="expression" dxfId="64" priority="30">
      <formula>$I$57="Nein | Nej"</formula>
    </cfRule>
  </conditionalFormatting>
  <conditionalFormatting sqref="J58">
    <cfRule type="expression" dxfId="63" priority="27">
      <formula>$J$57="Ja"</formula>
    </cfRule>
    <cfRule type="expression" dxfId="62" priority="28">
      <formula>$J$57="Nein | Nej"</formula>
    </cfRule>
  </conditionalFormatting>
  <conditionalFormatting sqref="K58">
    <cfRule type="expression" dxfId="61" priority="25">
      <formula>$K$57="Ja"</formula>
    </cfRule>
    <cfRule type="expression" dxfId="60" priority="26">
      <formula>$K$57="Nein | Nej"</formula>
    </cfRule>
  </conditionalFormatting>
  <conditionalFormatting sqref="L58">
    <cfRule type="cellIs" dxfId="59" priority="1" operator="equal">
      <formula>1</formula>
    </cfRule>
    <cfRule type="cellIs" dxfId="58" priority="2" operator="lessThan">
      <formula>1</formula>
    </cfRule>
    <cfRule type="cellIs" dxfId="57" priority="3" operator="greaterThan">
      <formula>100%</formula>
    </cfRule>
  </conditionalFormatting>
  <conditionalFormatting sqref="Q44">
    <cfRule type="cellIs" dxfId="56" priority="34" operator="notEqual">
      <formula>0</formula>
    </cfRule>
  </conditionalFormatting>
  <conditionalFormatting sqref="Q44:Q45">
    <cfRule type="cellIs" dxfId="55" priority="14" operator="equal">
      <formula>0</formula>
    </cfRule>
  </conditionalFormatting>
  <dataValidations xWindow="725" yWindow="707" count="9">
    <dataValidation type="decimal" operator="greaterThanOrEqual" allowBlank="1" showInputMessage="1" showErrorMessage="1" prompt="Bitte geben Sie hier die Anzahl der Vollzeitstellen für jede der drei Leistungsgruppen in der Nachlaufzeit an | Indtast venligst her antal fuldtidsstillinger for hver af de tre funktionsgrupper i opfølgningsperioden" sqref="I17:I19" xr:uid="{00000000-0002-0000-0800-000000000000}">
      <formula1>0</formula1>
    </dataValidation>
    <dataValidation type="decimal" operator="greaterThanOrEqual" allowBlank="1" showInputMessage="1" showErrorMessage="1" prompt="Bitte geben Sie hier die Anzahl der Vollzeitstellen für jede der drei Leistungsgruppen in der Projektperiode an | Indtast venligst her antal fuldtidsstillinger for hver af de tre funktionsgrupper i projektperioden" sqref="I10:I12" xr:uid="{00000000-0002-0000-0800-000001000000}">
      <formula1>0</formula1>
    </dataValidation>
    <dataValidation type="textLength" allowBlank="1" showInputMessage="1" showErrorMessage="1" prompt="Bitte fügen Sie hier eine Beschreibung der Tätigkeiten der jeweiligen Leistungsgruppe im Projekt bei | Tilføj her venligst en beskrivelse af de enkelte funktionsgruppes aktiviteter i projektet." sqref="F17:G19 F10:G12" xr:uid="{00000000-0002-0000-0800-000002000000}">
      <formula1>0</formula1>
      <formula2>1000</formula2>
    </dataValidation>
    <dataValidation type="decimal" operator="greaterThanOrEqual" allowBlank="1" showInputMessage="1" showErrorMessage="1" prompt="Bitte geben Sie hier die Höhe des Interreg-Zuschusses für den Partner an | Indtast venligst værdien for Interreg-tilskuddet for partneren  " sqref="I45" xr:uid="{00000000-0002-0000-0800-000003000000}">
      <formula1>0</formula1>
    </dataValidation>
    <dataValidation type="decimal" operator="greaterThanOrEqual" allowBlank="1" showInputMessage="1" showErrorMessage="1" sqref="P48:Q52 I29:I31" xr:uid="{00000000-0002-0000-0800-000004000000}">
      <formula1>0</formula1>
    </dataValidation>
    <dataValidation type="textLength" allowBlank="1" showInputMessage="1" showErrorMessage="1" sqref="E29:H31 P10:Q12 I48:O52 K17:K19 K10:K12" xr:uid="{00000000-0002-0000-0800-000005000000}">
      <formula1>0</formula1>
      <formula2>1000</formula2>
    </dataValidation>
    <dataValidation type="custom" allowBlank="1" showInputMessage="1" showErrorMessage="1" sqref="G57" xr:uid="{00000000-0002-0000-0800-000006000000}">
      <formula1>"Ja"</formula1>
    </dataValidation>
    <dataValidation type="list" allowBlank="1" showInputMessage="1" showErrorMessage="1" prompt="Bitte setzen Sie die Auswahl auf &quot;Ja&quot;, wenn der Partner am Teilziel beteiligt ist | Vælg venligst &quot;ja&quot;, når partneren deltager i delmålet " sqref="H57:K57" xr:uid="{00000000-0002-0000-0800-000007000000}">
      <formula1>"Ja,Nein | Nej"</formula1>
    </dataValidation>
    <dataValidation allowBlank="1" showInputMessage="1" showErrorMessage="1" error="Bitte tragen Sie entweder &quot;DE&quot; oder DK&quot; ein. | Venligst indsæt enten &quot;DE&quot; eller &quot;DK&quot;" sqref="D3" xr:uid="{00000000-0002-0000-0800-000008000000}"/>
  </dataValidations>
  <pageMargins left="0.23622047244094491" right="0.23622047244094491" top="0.74803149606299213" bottom="0.74803149606299213" header="0.31496062992125984" footer="0.31496062992125984"/>
  <pageSetup paperSize="9" scale="55" fitToHeight="2" orientation="landscape" r:id="rId1"/>
  <headerFooter alignWithMargins="0">
    <oddHeader>&amp;L&amp;"Arial Black,Fett"&amp;16 7. Partnerbudget Projektpartner 4</oddHeader>
    <oddFooter>&amp;L&amp;KFF0000Budgetmodel PKP - Version 2, 12.05.2023&amp;R Budget &amp;A Seite | side  &amp;P/&amp;N</oddFooter>
  </headerFooter>
  <rowBreaks count="2" manualBreakCount="2">
    <brk id="26" max="16383" man="1"/>
    <brk id="41" max="16383" man="1"/>
  </rowBreaks>
  <extLst>
    <ext xmlns:x14="http://schemas.microsoft.com/office/spreadsheetml/2009/9/main" uri="{CCE6A557-97BC-4b89-ADB6-D9C93CAAB3DF}">
      <x14:dataValidations xmlns:xm="http://schemas.microsoft.com/office/excel/2006/main" xWindow="725" yWindow="707" count="2">
        <x14:dataValidation type="decimal" allowBlank="1" showInputMessage="1" showErrorMessage="1" error="Bitte wählen Sie einen Wert höher als 0 % und maximal 100 %, wenn der Partner an dem Teilziel beteiligt ist | Vælg indtast en værdi højere end 0 % og maksimal 100 %, når partneren deltager i delmålet" prompt="Bitte wählen Sie einen Wert höher als 0 % und maximal 100 %, wenn der Partner an dem Teilziel beteiligt ist | Vælg indtast en værdi højere end 0 % og maksimal 100 %, når partneren deltager i delmålet" xr:uid="{00000000-0002-0000-0800-000009000000}">
          <x14:formula1>
            <xm:f>Quellen!$H$3</xm:f>
          </x14:formula1>
          <x14:formula2>
            <xm:f>Quellen!$L$3</xm:f>
          </x14:formula2>
          <xm:sqref>G58:K58</xm:sqref>
        </x14:dataValidation>
        <x14:dataValidation type="list" allowBlank="1" showInputMessage="1" showErrorMessage="1" prompt="Bitte wählen Sie die Form der Kofinanzierung aus der Auswahl | Vælg venligst medfinansieringsformen ud fra listen" xr:uid="{00000000-0002-0000-0800-00000A000000}">
          <x14:formula1>
            <xm:f>Quellen!$B$4:$B$8</xm:f>
          </x14:formula1>
          <xm:sqref>E48:H52</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vt:i4>
      </vt:variant>
    </vt:vector>
  </HeadingPairs>
  <TitlesOfParts>
    <vt:vector size="13" baseType="lpstr">
      <vt:lpstr>Quellen</vt:lpstr>
      <vt:lpstr>Angaben-Oplysninger</vt:lpstr>
      <vt:lpstr>Übersicht-Overblik</vt:lpstr>
      <vt:lpstr>Leadpartner</vt:lpstr>
      <vt:lpstr>Projektpartner 1</vt:lpstr>
      <vt:lpstr>Projektpartner 2</vt:lpstr>
      <vt:lpstr>Projektpartner 3</vt:lpstr>
      <vt:lpstr>Projektpartner 4</vt:lpstr>
      <vt:lpstr>Projektpartner 5</vt:lpstr>
      <vt:lpstr>Projektpartner 6</vt:lpstr>
      <vt:lpstr>Projektpartner 7</vt:lpstr>
      <vt:lpstr>Projektpartner 8</vt:lpstr>
      <vt:lpstr>'Angaben-Oplysninger'!Druckbereich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c:creator>
  <cp:lastModifiedBy>t7353299@rbzkiel.de</cp:lastModifiedBy>
  <cp:lastPrinted>2025-05-16T14:29:00Z</cp:lastPrinted>
  <dcterms:created xsi:type="dcterms:W3CDTF">2014-12-09T12:06:50Z</dcterms:created>
  <dcterms:modified xsi:type="dcterms:W3CDTF">2025-09-30T15:11:16Z</dcterms:modified>
</cp:coreProperties>
</file>